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ukur.KSI\Downloads\"/>
    </mc:Choice>
  </mc:AlternateContent>
  <xr:revisionPtr revIDLastSave="0" documentId="8_{9342FBF1-AFB3-4BF3-82EA-FEA0B67380FA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19StærðDeildar" sheetId="3" r:id="rId1"/>
    <sheet name="19Efnhagsreikn" sheetId="7" r:id="rId2"/>
    <sheet name="20MatHlutDeilda" sheetId="5" r:id="rId3"/>
    <sheet name="19StærðDeildarDæmi" sheetId="6" r:id="rId4"/>
    <sheet name="19EfnhagsreiknDæmi" sheetId="4" r:id="rId5"/>
    <sheet name="20MatHlutDeildaDæmi" sheetId="8" r:id="rId6"/>
  </sheets>
  <definedNames>
    <definedName name="_xlnm.Print_Area" localSheetId="4">'19EfnhagsreiknDæmi'!$A$2:$G$51</definedName>
    <definedName name="_xlnm.Print_Area" localSheetId="0">'19StærðDeildar'!$A$1:$I$29</definedName>
    <definedName name="_xlnm.Print_Area" localSheetId="3">'19StærðDeildarDæmi'!$A$1:$I$29</definedName>
    <definedName name="_xlnm.Print_Area" localSheetId="2">'20MatHlutDeilda'!$A$1:$H$41</definedName>
    <definedName name="_xlnm.Print_Area" localSheetId="5">'20MatHlutDeildaDæmi'!$A$1:$H$39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8" l="1"/>
  <c r="B20" i="8"/>
  <c r="B18" i="8"/>
  <c r="B17" i="8"/>
  <c r="B19" i="8"/>
  <c r="B22" i="8"/>
  <c r="B23" i="8"/>
  <c r="B24" i="8"/>
  <c r="B25" i="8"/>
  <c r="B26" i="8"/>
  <c r="B27" i="8"/>
  <c r="B28" i="8"/>
  <c r="F23" i="8"/>
  <c r="F24" i="8"/>
  <c r="F25" i="8"/>
  <c r="F26" i="8"/>
  <c r="F27" i="8"/>
  <c r="F28" i="8"/>
  <c r="C9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E22" i="8"/>
  <c r="D22" i="8"/>
  <c r="C22" i="8"/>
  <c r="C20" i="8"/>
  <c r="D20" i="8"/>
  <c r="E20" i="8"/>
  <c r="E19" i="8"/>
  <c r="E18" i="8"/>
  <c r="E17" i="8"/>
  <c r="D17" i="8"/>
  <c r="D19" i="8"/>
  <c r="C19" i="8"/>
  <c r="C18" i="8"/>
  <c r="C17" i="8"/>
  <c r="D40" i="4"/>
  <c r="D38" i="7"/>
  <c r="E11" i="3"/>
  <c r="E11" i="6"/>
  <c r="D18" i="8"/>
  <c r="C13" i="8"/>
  <c r="D47" i="7"/>
  <c r="D49" i="7" s="1"/>
  <c r="D51" i="7" s="1"/>
  <c r="D36" i="7"/>
  <c r="D28" i="7"/>
  <c r="D27" i="7"/>
  <c r="D21" i="7"/>
  <c r="D15" i="7"/>
  <c r="F27" i="6"/>
  <c r="F25" i="6"/>
  <c r="D25" i="6"/>
  <c r="C25" i="6"/>
  <c r="G23" i="6"/>
  <c r="E23" i="6"/>
  <c r="G22" i="6"/>
  <c r="E22" i="6"/>
  <c r="G21" i="6"/>
  <c r="E21" i="6"/>
  <c r="G20" i="6"/>
  <c r="E20" i="6"/>
  <c r="G19" i="6"/>
  <c r="E19" i="6"/>
  <c r="G16" i="6"/>
  <c r="E16" i="6"/>
  <c r="G18" i="6"/>
  <c r="E18" i="6"/>
  <c r="G17" i="6"/>
  <c r="E17" i="6"/>
  <c r="G15" i="6"/>
  <c r="E15" i="6"/>
  <c r="G14" i="6"/>
  <c r="E14" i="6"/>
  <c r="F12" i="6"/>
  <c r="D12" i="6"/>
  <c r="C12" i="6"/>
  <c r="G11" i="6"/>
  <c r="G10" i="6"/>
  <c r="E10" i="6"/>
  <c r="G9" i="6"/>
  <c r="E9" i="6"/>
  <c r="C20" i="5"/>
  <c r="D20" i="5"/>
  <c r="E20" i="5"/>
  <c r="C18" i="5"/>
  <c r="D18" i="5"/>
  <c r="C19" i="5"/>
  <c r="D19" i="5"/>
  <c r="D17" i="5"/>
  <c r="C17" i="5"/>
  <c r="E18" i="5"/>
  <c r="E19" i="5"/>
  <c r="E17" i="5"/>
  <c r="E24" i="5"/>
  <c r="E25" i="5"/>
  <c r="E26" i="5"/>
  <c r="E27" i="5"/>
  <c r="E28" i="5"/>
  <c r="E29" i="5"/>
  <c r="E30" i="5"/>
  <c r="E31" i="5"/>
  <c r="D23" i="5"/>
  <c r="D24" i="5"/>
  <c r="D25" i="5"/>
  <c r="D26" i="5"/>
  <c r="D27" i="5"/>
  <c r="D28" i="5"/>
  <c r="D29" i="5"/>
  <c r="D30" i="5"/>
  <c r="D31" i="5"/>
  <c r="D22" i="5"/>
  <c r="C23" i="5"/>
  <c r="C24" i="5"/>
  <c r="C25" i="5"/>
  <c r="C26" i="5"/>
  <c r="C27" i="5"/>
  <c r="C28" i="5"/>
  <c r="C29" i="5"/>
  <c r="C30" i="5"/>
  <c r="C31" i="5"/>
  <c r="C22" i="5"/>
  <c r="D30" i="8" l="1"/>
  <c r="E30" i="8"/>
  <c r="C30" i="8"/>
  <c r="E25" i="6"/>
  <c r="G25" i="6"/>
  <c r="H18" i="6" s="1"/>
  <c r="D26" i="6"/>
  <c r="F26" i="6"/>
  <c r="C26" i="6"/>
  <c r="E12" i="6"/>
  <c r="G12" i="6"/>
  <c r="G22" i="8"/>
  <c r="G23" i="8"/>
  <c r="H23" i="8" s="1"/>
  <c r="G24" i="8"/>
  <c r="H24" i="8" s="1"/>
  <c r="G25" i="8"/>
  <c r="H25" i="8" s="1"/>
  <c r="G26" i="8"/>
  <c r="H26" i="8" s="1"/>
  <c r="G27" i="8"/>
  <c r="H27" i="8" s="1"/>
  <c r="G28" i="8"/>
  <c r="H28" i="8" s="1"/>
  <c r="F12" i="3"/>
  <c r="C9" i="5" s="1"/>
  <c r="D15" i="4"/>
  <c r="C13" i="5"/>
  <c r="G20" i="3"/>
  <c r="G23" i="3"/>
  <c r="H23" i="6" l="1"/>
  <c r="H16" i="6"/>
  <c r="H14" i="6"/>
  <c r="H19" i="6"/>
  <c r="G26" i="6"/>
  <c r="H22" i="6"/>
  <c r="H21" i="6"/>
  <c r="E26" i="6"/>
  <c r="H17" i="6"/>
  <c r="H20" i="6"/>
  <c r="H15" i="6"/>
  <c r="H22" i="8"/>
  <c r="C12" i="3"/>
  <c r="D12" i="3"/>
  <c r="E10" i="3"/>
  <c r="E9" i="3"/>
  <c r="E15" i="3"/>
  <c r="E16" i="3"/>
  <c r="E17" i="3"/>
  <c r="E18" i="3"/>
  <c r="E19" i="3"/>
  <c r="E20" i="3"/>
  <c r="E21" i="3"/>
  <c r="E22" i="3"/>
  <c r="E23" i="3"/>
  <c r="E14" i="3"/>
  <c r="D33" i="5"/>
  <c r="C33" i="5"/>
  <c r="H25" i="6" l="1"/>
  <c r="E12" i="3"/>
  <c r="G10" i="3"/>
  <c r="G11" i="3"/>
  <c r="D28" i="4"/>
  <c r="D21" i="4"/>
  <c r="D27" i="4"/>
  <c r="F27" i="3" l="1"/>
  <c r="G18" i="3"/>
  <c r="G9" i="3"/>
  <c r="G12" i="3" s="1"/>
  <c r="D47" i="4"/>
  <c r="D49" i="4" s="1"/>
  <c r="D51" i="4" s="1"/>
  <c r="D36" i="4"/>
  <c r="D38" i="4" s="1"/>
  <c r="G17" i="3"/>
  <c r="G22" i="3"/>
  <c r="G21" i="3"/>
  <c r="G15" i="3"/>
  <c r="E23" i="5" s="1"/>
  <c r="G19" i="3"/>
  <c r="G16" i="3"/>
  <c r="F25" i="3"/>
  <c r="F26" i="3" s="1"/>
  <c r="E25" i="3"/>
  <c r="E26" i="3" s="1"/>
  <c r="C25" i="3" l="1"/>
  <c r="C26" i="3" s="1"/>
  <c r="G14" i="3"/>
  <c r="E22" i="5" s="1"/>
  <c r="E33" i="5" s="1"/>
  <c r="D25" i="3"/>
  <c r="D26" i="3" s="1"/>
  <c r="G25" i="3" l="1"/>
  <c r="H23" i="3" l="1"/>
  <c r="G26" i="3"/>
  <c r="H18" i="3"/>
  <c r="F26" i="5" s="1"/>
  <c r="G26" i="5" s="1"/>
  <c r="H26" i="5" s="1"/>
  <c r="H22" i="3"/>
  <c r="H16" i="3"/>
  <c r="F24" i="5" s="1"/>
  <c r="G24" i="5" s="1"/>
  <c r="H24" i="5" s="1"/>
  <c r="H19" i="3"/>
  <c r="F27" i="5" s="1"/>
  <c r="G27" i="5" s="1"/>
  <c r="H27" i="5" s="1"/>
  <c r="H20" i="3"/>
  <c r="F28" i="5" s="1"/>
  <c r="G28" i="5" s="1"/>
  <c r="H28" i="5" s="1"/>
  <c r="H17" i="3"/>
  <c r="F25" i="5" s="1"/>
  <c r="G25" i="5" s="1"/>
  <c r="H25" i="5" s="1"/>
  <c r="H15" i="3"/>
  <c r="F23" i="5" s="1"/>
  <c r="G23" i="5" s="1"/>
  <c r="H23" i="5" s="1"/>
  <c r="H21" i="3"/>
  <c r="H14" i="3"/>
  <c r="F29" i="5" l="1"/>
  <c r="G29" i="5" s="1"/>
  <c r="H29" i="5" s="1"/>
  <c r="F30" i="5"/>
  <c r="G30" i="5" s="1"/>
  <c r="H30" i="5" s="1"/>
  <c r="F31" i="5"/>
  <c r="G31" i="5" s="1"/>
  <c r="H31" i="5" s="1"/>
  <c r="H25" i="3"/>
  <c r="F22" i="5"/>
  <c r="F30" i="8" l="1"/>
  <c r="G22" i="5"/>
  <c r="F33" i="5"/>
  <c r="H30" i="8" l="1"/>
  <c r="G30" i="8"/>
  <c r="H22" i="5"/>
  <c r="H33" i="5" s="1"/>
  <c r="G33" i="5"/>
</calcChain>
</file>

<file path=xl/sharedStrings.xml><?xml version="1.0" encoding="utf-8"?>
<sst xmlns="http://schemas.openxmlformats.org/spreadsheetml/2006/main" count="268" uniqueCount="139">
  <si>
    <t xml:space="preserve">Nafn félags: </t>
  </si>
  <si>
    <t xml:space="preserve">Deild /eining </t>
  </si>
  <si>
    <t>Meðaltal tekna og gjalda</t>
  </si>
  <si>
    <t>Hlutur (%) af heild fyrir íþróttadeildir</t>
  </si>
  <si>
    <t>Athugasemdir - örstutt lýsing á stöðu deildar/einingar</t>
  </si>
  <si>
    <t>Stoðdeildir:</t>
  </si>
  <si>
    <t>Aðalstjórn félags</t>
  </si>
  <si>
    <t>á ekki við</t>
  </si>
  <si>
    <t>Rekstrarstjórn mannvirkja*</t>
  </si>
  <si>
    <t>Aðrar virkar stoðdeildir (bætið  við línum ef þörf er á)**</t>
  </si>
  <si>
    <t>Samtals stoðdeildir</t>
  </si>
  <si>
    <t>Íþróttadeildir:</t>
  </si>
  <si>
    <t xml:space="preserve">Knattspyrna </t>
  </si>
  <si>
    <t>Keppnisíþrótt á efsta stigi</t>
  </si>
  <si>
    <t>Íþróttadeild 2 (hvaða?)</t>
  </si>
  <si>
    <t>Íþróttadeild 3</t>
  </si>
  <si>
    <t>Íþróttadeild 4</t>
  </si>
  <si>
    <t>Íþróttadeild 5</t>
  </si>
  <si>
    <t>Íþróttadeild 6</t>
  </si>
  <si>
    <t>Íþróttadeild 7</t>
  </si>
  <si>
    <t>Íþróttadeild 8</t>
  </si>
  <si>
    <t>Íþróttadeild 9</t>
  </si>
  <si>
    <t>Íþróttadeild 10 (bætið við línum ef þörf er á)</t>
  </si>
  <si>
    <t>Samtals fyrir íþróttadeildir</t>
  </si>
  <si>
    <t>Eigið fé aðeins samkvæmt ársreikningum einstakra íþróttadeilda</t>
  </si>
  <si>
    <t>Niðurstöður samkvæmt samstæðureikningi félags</t>
  </si>
  <si>
    <t>* Notist ef mannvirki í eigu félags eru rekin af sérstakri rekstrarstjórn og gerð grein fyrir þeim í rekstrarreikningi hennar</t>
  </si>
  <si>
    <t>** Til dæmis styrktarsjóðir eða kvennadeild (þjónustudeild ekki íþróttadeild).</t>
  </si>
  <si>
    <t>Helstu fjárhagsupplýsingar tengdar eignum samkvæmt efnhagsreikningi stoðdeilda</t>
  </si>
  <si>
    <t xml:space="preserve">Nafn félags:  </t>
  </si>
  <si>
    <t>EFNAHAGSREIKNINGUR</t>
  </si>
  <si>
    <t>Athugasemdir</t>
  </si>
  <si>
    <t>FASTAFJÁRMUNIR</t>
  </si>
  <si>
    <t>Eignarhald á mannvirkjum</t>
  </si>
  <si>
    <t>Íþróttamannvirki</t>
  </si>
  <si>
    <t>Ímv 1:</t>
  </si>
  <si>
    <t>Ímv 2:</t>
  </si>
  <si>
    <t>Ímv 3:</t>
  </si>
  <si>
    <t>Ímv 4:</t>
  </si>
  <si>
    <t>Ímv 5 (bætið við línum ef þarf):</t>
  </si>
  <si>
    <t>Alls</t>
  </si>
  <si>
    <t>Önnur mannvirki - íbúðir eða annað</t>
  </si>
  <si>
    <t>Mv 3:</t>
  </si>
  <si>
    <t>Mv 4:</t>
  </si>
  <si>
    <t>Mv 5: (bætið við línum ef þarf)</t>
  </si>
  <si>
    <t>Aðrir fastafjármunir</t>
  </si>
  <si>
    <t>Bílar</t>
  </si>
  <si>
    <t xml:space="preserve">Eignarhald í: </t>
  </si>
  <si>
    <t>Ýmsar eignir (bætið við línum ef þarf)</t>
  </si>
  <si>
    <t>Fastafjármunir alls</t>
  </si>
  <si>
    <t>VELTUFJÁRMUNIR</t>
  </si>
  <si>
    <t>Verðbréf og sjóðir</t>
  </si>
  <si>
    <t xml:space="preserve">Hlutabréf </t>
  </si>
  <si>
    <t>Fyrirframgreiðslur</t>
  </si>
  <si>
    <t>Skuldunautar</t>
  </si>
  <si>
    <t>Handbært fé og ígildi (bætið við línum)</t>
  </si>
  <si>
    <t>Veltufjármunir alls</t>
  </si>
  <si>
    <t>HEILDAREIGNIR</t>
  </si>
  <si>
    <t>EIGIÐ FÉ (eigið fé deilda undanskilið)</t>
  </si>
  <si>
    <t>Langatímaskuldir - lán ofl.</t>
  </si>
  <si>
    <t>Skammtímaskuldir</t>
  </si>
  <si>
    <t>Fyrirfam innheimtar tekjur</t>
  </si>
  <si>
    <t>Aðrar skammtímaskuldbindingar</t>
  </si>
  <si>
    <t>Skammtímaskuldir alls</t>
  </si>
  <si>
    <t>HEILDARSKULDIR</t>
  </si>
  <si>
    <t>ALLS SKULDIR OG EIGIÐ FÉ</t>
  </si>
  <si>
    <t>Mat á hlut einstakra íþróttadeilda í eigin fé sem er byggt á fastafjármunum félags</t>
  </si>
  <si>
    <t>Eigið fé byggt á fastafjármunum félags (aðallega íþróttamannvirkjum), sbr. ársreikninga aðalstjórnar (rekstrarstjórnar) og stoðdeilda félags</t>
  </si>
  <si>
    <t xml:space="preserve">kemur fram í Sniðmáti 1 sem summa af eigin fé stoðdeilda </t>
  </si>
  <si>
    <t>Skv. sniðmáti 1 er eigin féð:</t>
  </si>
  <si>
    <t>ISK</t>
  </si>
  <si>
    <t>Byggingarvísitala 31.12.2019</t>
  </si>
  <si>
    <t>Byggingarvísitala 31.12.2020</t>
  </si>
  <si>
    <t>Deild/eining</t>
  </si>
  <si>
    <t>Meðaltal tekna og gjalda*</t>
  </si>
  <si>
    <t>Á ekki við</t>
  </si>
  <si>
    <t>Rekstrarstjórn mannvirkja</t>
  </si>
  <si>
    <t>Á.e.v.</t>
  </si>
  <si>
    <t>Aðrar virkar stoðdeildir (bætið  við línum ef þörf er á)</t>
  </si>
  <si>
    <t>Íþróttadeild 2</t>
  </si>
  <si>
    <t>Íþróttadeild 10 (fl. línur ef þörf á)</t>
  </si>
  <si>
    <t>* Sbr. Sniðmát 1</t>
  </si>
  <si>
    <t>Gert þann xx. febrúar 202x</t>
  </si>
  <si>
    <t>Nafn</t>
  </si>
  <si>
    <t>Formaður knattspyrnudeildar</t>
  </si>
  <si>
    <t>Formaður aðalstjórnar</t>
  </si>
  <si>
    <t>Knattspyrnufélagið Bolti</t>
  </si>
  <si>
    <t>Heldur utan um rekstur eigin mannvirkja félags</t>
  </si>
  <si>
    <t>Félagskonur</t>
  </si>
  <si>
    <t>Stuðningsdeild við starfið í félaginu</t>
  </si>
  <si>
    <t>Borðtennideild</t>
  </si>
  <si>
    <t>Keppnisíþrótt</t>
  </si>
  <si>
    <t>Fimleikadeild</t>
  </si>
  <si>
    <t>Handknattleiksdeild</t>
  </si>
  <si>
    <t>Körfuknattleiksdeild</t>
  </si>
  <si>
    <t>Skíðadeild</t>
  </si>
  <si>
    <t>Aðallega unglingastarf</t>
  </si>
  <si>
    <t>Sunddeild</t>
  </si>
  <si>
    <t>Eigið fé byggt á ársreikningum einstakra íþróttadeilda</t>
  </si>
  <si>
    <t>Ímv 1: Íþróttahús með búningsherbergjum</t>
  </si>
  <si>
    <t>Fasteignamat</t>
  </si>
  <si>
    <t>Ímv 2: Íþróttasvæði</t>
  </si>
  <si>
    <t>Ímv 3: Félagsheimili</t>
  </si>
  <si>
    <t>Ímv 4: Áhorfendastúkur (utandyra)</t>
  </si>
  <si>
    <t>Ímv 5: Gervigrasvöllur</t>
  </si>
  <si>
    <t>Mv 3: Íbúðir</t>
  </si>
  <si>
    <t xml:space="preserve">Mv 4: </t>
  </si>
  <si>
    <t>Bíll</t>
  </si>
  <si>
    <t>Áhöld og tæki</t>
  </si>
  <si>
    <t>Eigið fé sbr. fastafjármuni og veltufjármuni stoðdeilda</t>
  </si>
  <si>
    <t>Lán vegna byggingar íþróttahúss</t>
  </si>
  <si>
    <t>Skuldir við deildir</t>
  </si>
  <si>
    <t>Fyrirfram innheimtar tekjur</t>
  </si>
  <si>
    <t>Deild/eining*</t>
  </si>
  <si>
    <t>Byggingarvísitala 31.12.2022</t>
  </si>
  <si>
    <t>Hækkun á árinu 2022 (%)</t>
  </si>
  <si>
    <t>Grein 70 - Sniðmát 3:  Mat á hlut einstakra íþróttadeilda í eigin fé fjölgreinafélags fyrir 2022</t>
  </si>
  <si>
    <t>Grein 70 - Sniðmát 1: Deildaskipting fjölgreinafélags - Upplýsingar um fjárhag deildanna 2022</t>
  </si>
  <si>
    <t>Helstu fjárhagsupplýsingar einstakra íþróttadeilda, byggðar á ársreikningum þeirra eins og þeir eru birtir í ársskýrslu félagsins fyrir 2022</t>
  </si>
  <si>
    <t>Tekjur 2022</t>
  </si>
  <si>
    <t>Gjöld 2022</t>
  </si>
  <si>
    <t>Hagnaður / tap 2022</t>
  </si>
  <si>
    <t>Eigið fé 31.12.2022</t>
  </si>
  <si>
    <t>Grein 70 - Sniðmát 2:  Efnhagsreikningur stoðdeilda fjölgreinafélags fyrir 2022</t>
  </si>
  <si>
    <t>Virði í kr 31.12.2022</t>
  </si>
  <si>
    <t>Summa í kr 31.12.2022</t>
  </si>
  <si>
    <t>Grein 70 - Sniðmát 3:  Mat á hlut einstakra íþróttadeilda í eigin fé fjölgreinafélags fyrir 2023</t>
  </si>
  <si>
    <t>Hækkun á árinu 2023 (%)</t>
  </si>
  <si>
    <t>Byggingarvísitala 31.12.2023</t>
  </si>
  <si>
    <t>Tekjur 2023*</t>
  </si>
  <si>
    <t>Gjöld 2023*</t>
  </si>
  <si>
    <t xml:space="preserve">Hlutur í eigin fé vegna fastafjármuna félags fyrir 2023 </t>
  </si>
  <si>
    <t>Hlutur í eigin fé fyrir 2023 byggt á tölum fyrir 2022 og hækkun byggingarvísitölu</t>
  </si>
  <si>
    <t>Tekjur 2023</t>
  </si>
  <si>
    <t>Gjöld 2023</t>
  </si>
  <si>
    <t>Hagnaður / tap 2023</t>
  </si>
  <si>
    <t>Eigið fé 31.12.2023</t>
  </si>
  <si>
    <t>Grein 70 - Sniðmát 1: Deildaskipting fjölgreinafélags - Upplýsingar um fjárhag deildanna 2023</t>
  </si>
  <si>
    <t>Gert þann 28.febrúar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</si>
</sst>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0.0%"/>
    <numFmt numFmtId="166" formatCode="_-* #,##0_-;\-* #,##0_-;_-* &quot;-&quot;??_-;_-@_-"/>
    <numFmt numFmtId="167" formatCode="#,##0_ ;\-#,##0\ "/>
    <numFmt numFmtId="168" formatCode="0.000"/>
    <numFmt numFmtId="169" formatCode="_-* #,##0.00000_-;\-* #,##0.0000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1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41" fontId="2" fillId="0" borderId="0" xfId="1" applyNumberFormat="1" applyFont="1" applyBorder="1"/>
    <xf numFmtId="165" fontId="2" fillId="0" borderId="0" xfId="2" applyNumberFormat="1" applyFont="1" applyBorder="1" applyAlignment="1">
      <alignment horizontal="center"/>
    </xf>
    <xf numFmtId="41" fontId="3" fillId="0" borderId="0" xfId="1" applyNumberFormat="1" applyFont="1" applyBorder="1"/>
    <xf numFmtId="41" fontId="2" fillId="0" borderId="0" xfId="0" applyNumberFormat="1" applyFont="1"/>
    <xf numFmtId="0" fontId="2" fillId="0" borderId="12" xfId="0" applyFont="1" applyBorder="1"/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1" fontId="3" fillId="0" borderId="2" xfId="0" applyNumberFormat="1" applyFont="1" applyBorder="1"/>
    <xf numFmtId="0" fontId="2" fillId="0" borderId="9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Alignment="1">
      <alignment wrapText="1"/>
    </xf>
    <xf numFmtId="0" fontId="6" fillId="0" borderId="9" xfId="0" applyFont="1" applyBorder="1"/>
    <xf numFmtId="41" fontId="6" fillId="0" borderId="0" xfId="1" applyNumberFormat="1" applyFont="1" applyBorder="1"/>
    <xf numFmtId="164" fontId="3" fillId="0" borderId="0" xfId="1" applyNumberFormat="1" applyFont="1" applyBorder="1" applyAlignment="1">
      <alignment horizontal="left" wrapText="1"/>
    </xf>
    <xf numFmtId="166" fontId="2" fillId="0" borderId="10" xfId="0" applyNumberFormat="1" applyFont="1" applyBorder="1"/>
    <xf numFmtId="0" fontId="2" fillId="0" borderId="10" xfId="0" applyFont="1" applyBorder="1" applyAlignment="1">
      <alignment wrapText="1"/>
    </xf>
    <xf numFmtId="0" fontId="7" fillId="0" borderId="0" xfId="0" applyFont="1"/>
    <xf numFmtId="0" fontId="2" fillId="0" borderId="10" xfId="0" applyFont="1" applyBorder="1" applyAlignment="1">
      <alignment horizontal="center"/>
    </xf>
    <xf numFmtId="41" fontId="10" fillId="0" borderId="0" xfId="1" applyNumberFormat="1" applyFont="1" applyBorder="1"/>
    <xf numFmtId="0" fontId="10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2" fillId="0" borderId="0" xfId="1" applyNumberFormat="1" applyFont="1" applyBorder="1"/>
    <xf numFmtId="3" fontId="6" fillId="0" borderId="0" xfId="0" applyNumberFormat="1" applyFont="1"/>
    <xf numFmtId="3" fontId="6" fillId="0" borderId="0" xfId="1" applyNumberFormat="1" applyFont="1" applyBorder="1"/>
    <xf numFmtId="3" fontId="3" fillId="0" borderId="0" xfId="1" applyNumberFormat="1" applyFont="1" applyBorder="1"/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/>
    <xf numFmtId="165" fontId="3" fillId="0" borderId="0" xfId="2" applyNumberFormat="1" applyFont="1" applyBorder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6" xfId="0" applyFont="1" applyBorder="1"/>
    <xf numFmtId="41" fontId="3" fillId="0" borderId="0" xfId="1" applyNumberFormat="1" applyFont="1" applyBorder="1" applyAlignment="1">
      <alignment wrapText="1"/>
    </xf>
    <xf numFmtId="43" fontId="2" fillId="0" borderId="0" xfId="0" applyNumberFormat="1" applyFont="1"/>
    <xf numFmtId="0" fontId="2" fillId="0" borderId="13" xfId="0" applyFont="1" applyBorder="1"/>
    <xf numFmtId="41" fontId="3" fillId="0" borderId="1" xfId="1" applyNumberFormat="1" applyFont="1" applyBorder="1" applyAlignment="1">
      <alignment horizontal="left" wrapText="1"/>
    </xf>
    <xf numFmtId="41" fontId="2" fillId="0" borderId="1" xfId="1" applyNumberFormat="1" applyFont="1" applyBorder="1"/>
    <xf numFmtId="0" fontId="2" fillId="0" borderId="1" xfId="0" applyFont="1" applyBorder="1"/>
    <xf numFmtId="0" fontId="2" fillId="0" borderId="14" xfId="0" applyFont="1" applyBorder="1"/>
    <xf numFmtId="0" fontId="7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 applyAlignment="1">
      <alignment wrapText="1"/>
    </xf>
    <xf numFmtId="41" fontId="3" fillId="0" borderId="0" xfId="1" applyNumberFormat="1" applyFont="1" applyBorder="1" applyAlignment="1">
      <alignment horizontal="left" wrapText="1"/>
    </xf>
    <xf numFmtId="41" fontId="2" fillId="0" borderId="0" xfId="1" applyNumberFormat="1" applyFont="1" applyBorder="1" applyAlignment="1">
      <alignment horizontal="left"/>
    </xf>
    <xf numFmtId="41" fontId="3" fillId="0" borderId="10" xfId="1" applyNumberFormat="1" applyFont="1" applyBorder="1" applyAlignment="1">
      <alignment horizontal="left" wrapText="1"/>
    </xf>
    <xf numFmtId="167" fontId="2" fillId="0" borderId="0" xfId="1" applyNumberFormat="1" applyFont="1" applyBorder="1"/>
    <xf numFmtId="2" fontId="2" fillId="0" borderId="0" xfId="0" applyNumberFormat="1" applyFont="1"/>
    <xf numFmtId="1" fontId="2" fillId="0" borderId="0" xfId="1" applyNumberFormat="1" applyFont="1" applyBorder="1"/>
    <xf numFmtId="1" fontId="3" fillId="0" borderId="0" xfId="0" applyNumberFormat="1" applyFont="1"/>
    <xf numFmtId="1" fontId="3" fillId="0" borderId="0" xfId="1" applyNumberFormat="1" applyFont="1" applyBorder="1"/>
    <xf numFmtId="167" fontId="3" fillId="0" borderId="0" xfId="1" applyNumberFormat="1" applyFont="1" applyBorder="1"/>
    <xf numFmtId="1" fontId="2" fillId="0" borderId="0" xfId="0" applyNumberFormat="1" applyFont="1"/>
    <xf numFmtId="167" fontId="6" fillId="0" borderId="0" xfId="1" applyNumberFormat="1" applyFont="1" applyBorder="1"/>
    <xf numFmtId="0" fontId="3" fillId="0" borderId="9" xfId="0" applyFont="1" applyBorder="1" applyAlignment="1">
      <alignment horizontal="left"/>
    </xf>
    <xf numFmtId="2" fontId="3" fillId="0" borderId="9" xfId="0" applyNumberFormat="1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67" fontId="3" fillId="0" borderId="0" xfId="1" applyNumberFormat="1" applyFont="1" applyBorder="1" applyAlignment="1">
      <alignment wrapText="1"/>
    </xf>
    <xf numFmtId="0" fontId="3" fillId="0" borderId="4" xfId="0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166" fontId="2" fillId="0" borderId="10" xfId="0" applyNumberFormat="1" applyFont="1" applyBorder="1" applyAlignment="1">
      <alignment horizontal="center"/>
    </xf>
    <xf numFmtId="41" fontId="3" fillId="0" borderId="10" xfId="1" applyNumberFormat="1" applyFont="1" applyBorder="1"/>
    <xf numFmtId="167" fontId="2" fillId="0" borderId="0" xfId="0" applyNumberFormat="1" applyFont="1"/>
    <xf numFmtId="3" fontId="3" fillId="0" borderId="10" xfId="0" applyNumberFormat="1" applyFont="1" applyBorder="1"/>
    <xf numFmtId="41" fontId="3" fillId="0" borderId="12" xfId="1" applyNumberFormat="1" applyFont="1" applyBorder="1"/>
    <xf numFmtId="0" fontId="3" fillId="0" borderId="4" xfId="0" applyFont="1" applyBorder="1" applyAlignment="1">
      <alignment horizontal="center" wrapText="1"/>
    </xf>
    <xf numFmtId="0" fontId="6" fillId="0" borderId="11" xfId="0" applyFont="1" applyBorder="1"/>
    <xf numFmtId="0" fontId="7" fillId="0" borderId="8" xfId="0" applyFont="1" applyBorder="1"/>
    <xf numFmtId="0" fontId="9" fillId="0" borderId="5" xfId="0" applyFont="1" applyBorder="1"/>
    <xf numFmtId="0" fontId="12" fillId="0" borderId="0" xfId="0" applyFont="1" applyAlignment="1">
      <alignment wrapText="1"/>
    </xf>
    <xf numFmtId="3" fontId="12" fillId="0" borderId="0" xfId="0" applyNumberFormat="1" applyFont="1"/>
    <xf numFmtId="9" fontId="3" fillId="0" borderId="2" xfId="2" applyFont="1" applyBorder="1" applyAlignment="1">
      <alignment horizontal="center"/>
    </xf>
    <xf numFmtId="167" fontId="10" fillId="0" borderId="0" xfId="1" applyNumberFormat="1" applyFont="1" applyBorder="1"/>
    <xf numFmtId="167" fontId="3" fillId="0" borderId="2" xfId="0" applyNumberFormat="1" applyFont="1" applyBorder="1"/>
    <xf numFmtId="41" fontId="3" fillId="0" borderId="9" xfId="1" applyNumberFormat="1" applyFont="1" applyBorder="1" applyAlignment="1">
      <alignment horizontal="left"/>
    </xf>
    <xf numFmtId="41" fontId="3" fillId="0" borderId="9" xfId="1" applyNumberFormat="1" applyFont="1" applyBorder="1"/>
    <xf numFmtId="41" fontId="6" fillId="0" borderId="2" xfId="1" applyNumberFormat="1" applyFont="1" applyBorder="1"/>
    <xf numFmtId="167" fontId="6" fillId="0" borderId="2" xfId="1" applyNumberFormat="1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167" fontId="6" fillId="0" borderId="9" xfId="1" applyNumberFormat="1" applyFont="1" applyBorder="1"/>
    <xf numFmtId="0" fontId="6" fillId="0" borderId="13" xfId="0" applyFont="1" applyBorder="1"/>
    <xf numFmtId="41" fontId="6" fillId="0" borderId="1" xfId="1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168" fontId="3" fillId="0" borderId="1" xfId="2" applyNumberFormat="1" applyFont="1" applyBorder="1" applyAlignment="1">
      <alignment horizontal="right" wrapText="1"/>
    </xf>
    <xf numFmtId="169" fontId="3" fillId="0" borderId="0" xfId="1" applyNumberFormat="1" applyFont="1" applyBorder="1"/>
    <xf numFmtId="3" fontId="10" fillId="2" borderId="0" xfId="0" applyNumberFormat="1" applyFont="1" applyFill="1"/>
    <xf numFmtId="167" fontId="10" fillId="2" borderId="0" xfId="1" applyNumberFormat="1" applyFont="1" applyFill="1" applyBorder="1"/>
    <xf numFmtId="3" fontId="3" fillId="2" borderId="0" xfId="1" applyNumberFormat="1" applyFont="1" applyFill="1" applyBorder="1"/>
    <xf numFmtId="3" fontId="2" fillId="2" borderId="0" xfId="1" applyNumberFormat="1" applyFont="1" applyFill="1" applyBorder="1"/>
    <xf numFmtId="1" fontId="2" fillId="2" borderId="0" xfId="1" applyNumberFormat="1" applyFont="1" applyFill="1" applyBorder="1"/>
    <xf numFmtId="3" fontId="2" fillId="2" borderId="0" xfId="0" applyNumberFormat="1" applyFont="1" applyFill="1"/>
    <xf numFmtId="167" fontId="2" fillId="2" borderId="0" xfId="1" applyNumberFormat="1" applyFont="1" applyFill="1" applyBorder="1"/>
    <xf numFmtId="0" fontId="13" fillId="0" borderId="0" xfId="3" applyProtection="1">
      <protection locked="0"/>
    </xf>
    <xf numFmtId="41" fontId="2" fillId="2" borderId="0" xfId="1" applyNumberFormat="1" applyFont="1" applyFill="1" applyBorder="1"/>
    <xf numFmtId="9" fontId="3" fillId="0" borderId="0" xfId="2" applyFont="1" applyBorder="1"/>
    <xf numFmtId="9" fontId="2" fillId="0" borderId="0" xfId="2" applyFont="1" applyBorder="1" applyAlignment="1">
      <alignment horizontal="center"/>
    </xf>
    <xf numFmtId="0" fontId="13" fillId="0" borderId="1" xfId="3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41" fontId="3" fillId="0" borderId="0" xfId="1" applyNumberFormat="1" applyFont="1" applyBorder="1" applyAlignment="1">
      <alignment horizontal="left"/>
    </xf>
    <xf numFmtId="41" fontId="3" fillId="0" borderId="10" xfId="1" applyNumberFormat="1" applyFont="1" applyBorder="1" applyAlignment="1">
      <alignment horizontal="left"/>
    </xf>
    <xf numFmtId="41" fontId="2" fillId="0" borderId="0" xfId="1" applyNumberFormat="1" applyFont="1" applyBorder="1" applyAlignment="1">
      <alignment horizontal="left"/>
    </xf>
    <xf numFmtId="41" fontId="2" fillId="0" borderId="10" xfId="1" applyNumberFormat="1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1" fontId="2" fillId="0" borderId="1" xfId="1" applyNumberFormat="1" applyFont="1" applyBorder="1" applyAlignment="1">
      <alignment horizontal="left"/>
    </xf>
    <xf numFmtId="41" fontId="2" fillId="0" borderId="14" xfId="1" applyNumberFormat="1" applyFont="1" applyBorder="1" applyAlignment="1">
      <alignment horizontal="left"/>
    </xf>
    <xf numFmtId="41" fontId="2" fillId="0" borderId="2" xfId="1" applyNumberFormat="1" applyFont="1" applyBorder="1" applyAlignment="1">
      <alignment horizontal="left"/>
    </xf>
    <xf numFmtId="41" fontId="2" fillId="0" borderId="12" xfId="1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1" fontId="3" fillId="0" borderId="7" xfId="1" applyNumberFormat="1" applyFont="1" applyBorder="1" applyAlignment="1">
      <alignment horizontal="left" wrapText="1"/>
    </xf>
    <xf numFmtId="41" fontId="3" fillId="0" borderId="8" xfId="1" applyNumberFormat="1" applyFont="1" applyBorder="1" applyAlignment="1">
      <alignment horizontal="left" wrapText="1"/>
    </xf>
    <xf numFmtId="0" fontId="13" fillId="2" borderId="0" xfId="3" applyFill="1" applyAlignment="1" applyProtection="1">
      <alignment horizontal="left"/>
      <protection locked="0"/>
    </xf>
    <xf numFmtId="0" fontId="13" fillId="2" borderId="0" xfId="3" applyFill="1" applyAlignment="1" applyProtection="1">
      <alignment horizontal="left" wrapText="1"/>
      <protection locked="0"/>
    </xf>
    <xf numFmtId="41" fontId="3" fillId="0" borderId="0" xfId="1" applyNumberFormat="1" applyFont="1" applyBorder="1" applyAlignment="1">
      <alignment horizontal="left" wrapText="1"/>
    </xf>
    <xf numFmtId="41" fontId="3" fillId="0" borderId="10" xfId="1" applyNumberFormat="1" applyFont="1" applyBorder="1" applyAlignment="1">
      <alignment horizontal="left" wrapText="1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opLeftCell="A7" workbookViewId="0">
      <selection activeCell="F6" sqref="F6"/>
    </sheetView>
  </sheetViews>
  <sheetFormatPr defaultColWidth="9.140625" defaultRowHeight="15.75" x14ac:dyDescent="0.25"/>
  <cols>
    <col min="1" max="1" width="5" style="8" customWidth="1"/>
    <col min="2" max="2" width="31.28515625" style="1" customWidth="1"/>
    <col min="3" max="8" width="14.7109375" style="1" customWidth="1"/>
    <col min="9" max="9" width="57.28515625" style="1" customWidth="1"/>
    <col min="10" max="10" width="4.140625" style="1" customWidth="1"/>
    <col min="11" max="16384" width="9.140625" style="1"/>
  </cols>
  <sheetData>
    <row r="1" spans="1:9" ht="16.5" thickBot="1" x14ac:dyDescent="0.3"/>
    <row r="2" spans="1:9" s="30" customFormat="1" ht="21" x14ac:dyDescent="0.35">
      <c r="A2" s="129" t="s">
        <v>117</v>
      </c>
      <c r="B2" s="130"/>
      <c r="C2" s="130"/>
      <c r="D2" s="130"/>
      <c r="E2" s="130"/>
      <c r="F2" s="130"/>
      <c r="G2" s="130"/>
      <c r="H2" s="130"/>
      <c r="I2" s="89"/>
    </row>
    <row r="3" spans="1:9" ht="19.5" customHeight="1" thickBot="1" x14ac:dyDescent="0.35">
      <c r="A3" s="123" t="s">
        <v>118</v>
      </c>
      <c r="B3" s="124"/>
      <c r="C3" s="124"/>
      <c r="D3" s="124"/>
      <c r="E3" s="124"/>
      <c r="F3" s="124"/>
      <c r="G3" s="124"/>
      <c r="H3" s="124"/>
      <c r="I3" s="125"/>
    </row>
    <row r="4" spans="1:9" ht="12" customHeight="1" thickBot="1" x14ac:dyDescent="0.3">
      <c r="A4" s="9"/>
      <c r="I4" s="10"/>
    </row>
    <row r="5" spans="1:9" s="7" customFormat="1" ht="21.75" thickBot="1" x14ac:dyDescent="0.4">
      <c r="A5" s="126" t="s">
        <v>0</v>
      </c>
      <c r="B5" s="127"/>
      <c r="C5" s="128"/>
      <c r="D5" s="128"/>
      <c r="E5" s="128"/>
      <c r="F5" s="128"/>
      <c r="G5" s="128"/>
      <c r="H5" s="128"/>
      <c r="I5" s="90"/>
    </row>
    <row r="6" spans="1:9" s="3" customFormat="1" ht="48" thickBot="1" x14ac:dyDescent="0.3">
      <c r="A6" s="121" t="s">
        <v>1</v>
      </c>
      <c r="B6" s="122"/>
      <c r="C6" s="79" t="s">
        <v>119</v>
      </c>
      <c r="D6" s="87" t="s">
        <v>120</v>
      </c>
      <c r="E6" s="87" t="s">
        <v>121</v>
      </c>
      <c r="F6" s="87" t="s">
        <v>122</v>
      </c>
      <c r="G6" s="87" t="s">
        <v>2</v>
      </c>
      <c r="H6" s="87" t="s">
        <v>3</v>
      </c>
      <c r="I6" s="18" t="s">
        <v>4</v>
      </c>
    </row>
    <row r="7" spans="1:9" ht="7.5" customHeight="1" x14ac:dyDescent="0.25">
      <c r="A7" s="9"/>
      <c r="I7" s="10"/>
    </row>
    <row r="8" spans="1:9" x14ac:dyDescent="0.25">
      <c r="A8" s="74" t="s">
        <v>5</v>
      </c>
      <c r="B8" s="2"/>
      <c r="I8" s="10"/>
    </row>
    <row r="9" spans="1:9" ht="20.100000000000001" customHeight="1" x14ac:dyDescent="0.25">
      <c r="A9" s="9"/>
      <c r="B9" s="33" t="s">
        <v>6</v>
      </c>
      <c r="C9" s="109">
        <v>0</v>
      </c>
      <c r="D9" s="109">
        <v>0</v>
      </c>
      <c r="E9" s="110">
        <f>C9+D9</f>
        <v>0</v>
      </c>
      <c r="F9" s="109">
        <v>0</v>
      </c>
      <c r="G9" s="94">
        <f t="shared" ref="G9:G11" si="0">(C9-D9)/2</f>
        <v>0</v>
      </c>
      <c r="H9" s="44" t="s">
        <v>7</v>
      </c>
      <c r="I9" s="10"/>
    </row>
    <row r="10" spans="1:9" ht="20.100000000000001" customHeight="1" x14ac:dyDescent="0.25">
      <c r="A10" s="9"/>
      <c r="B10" s="33" t="s">
        <v>8</v>
      </c>
      <c r="C10" s="109">
        <v>0</v>
      </c>
      <c r="D10" s="109">
        <v>0</v>
      </c>
      <c r="E10" s="110">
        <f>C10+D10</f>
        <v>0</v>
      </c>
      <c r="F10" s="109">
        <v>0</v>
      </c>
      <c r="G10" s="94">
        <f t="shared" si="0"/>
        <v>0</v>
      </c>
      <c r="H10" s="44" t="s">
        <v>7</v>
      </c>
      <c r="I10" s="10"/>
    </row>
    <row r="11" spans="1:9" ht="32.25" customHeight="1" x14ac:dyDescent="0.25">
      <c r="A11" s="9"/>
      <c r="B11" s="56" t="s">
        <v>9</v>
      </c>
      <c r="C11" s="109">
        <v>0</v>
      </c>
      <c r="D11" s="109">
        <v>0</v>
      </c>
      <c r="E11" s="110">
        <f>C11+D11</f>
        <v>0</v>
      </c>
      <c r="F11" s="109">
        <v>0</v>
      </c>
      <c r="G11" s="94">
        <f t="shared" si="0"/>
        <v>0</v>
      </c>
      <c r="H11" s="44" t="s">
        <v>7</v>
      </c>
      <c r="I11" s="10"/>
    </row>
    <row r="12" spans="1:9" s="2" customFormat="1" ht="19.5" customHeight="1" x14ac:dyDescent="0.25">
      <c r="A12" s="11"/>
      <c r="B12" s="91" t="s">
        <v>10</v>
      </c>
      <c r="C12" s="92">
        <f t="shared" ref="C12:G12" si="1">SUM(C9:C11)</f>
        <v>0</v>
      </c>
      <c r="D12" s="92">
        <f t="shared" si="1"/>
        <v>0</v>
      </c>
      <c r="E12" s="92">
        <f t="shared" si="1"/>
        <v>0</v>
      </c>
      <c r="F12" s="92">
        <f>SUM(F9:F11)</f>
        <v>0</v>
      </c>
      <c r="G12" s="92">
        <f t="shared" si="1"/>
        <v>0</v>
      </c>
      <c r="H12" s="44" t="s">
        <v>7</v>
      </c>
      <c r="I12" s="23"/>
    </row>
    <row r="13" spans="1:9" ht="15.75" customHeight="1" x14ac:dyDescent="0.25">
      <c r="A13" s="22" t="s">
        <v>11</v>
      </c>
      <c r="B13" s="24"/>
      <c r="C13" s="43"/>
      <c r="D13" s="43"/>
      <c r="E13" s="43"/>
      <c r="F13" s="43"/>
      <c r="G13" s="32"/>
      <c r="H13" s="44"/>
      <c r="I13" s="10"/>
    </row>
    <row r="14" spans="1:9" s="2" customFormat="1" ht="20.100000000000001" customHeight="1" x14ac:dyDescent="0.25">
      <c r="A14" s="11"/>
      <c r="B14" s="2" t="s">
        <v>12</v>
      </c>
      <c r="C14" s="111"/>
      <c r="D14" s="111"/>
      <c r="E14" s="111">
        <f>C14+D14</f>
        <v>0</v>
      </c>
      <c r="F14" s="111">
        <v>0</v>
      </c>
      <c r="G14" s="39">
        <f t="shared" ref="G14:G22" si="2">(C14-D14)/2</f>
        <v>0</v>
      </c>
      <c r="H14" s="42" t="e">
        <f>G14/G25</f>
        <v>#DIV/0!</v>
      </c>
      <c r="I14" s="23" t="s">
        <v>13</v>
      </c>
    </row>
    <row r="15" spans="1:9" ht="20.100000000000001" customHeight="1" x14ac:dyDescent="0.25">
      <c r="A15" s="9"/>
      <c r="B15" s="1" t="s">
        <v>14</v>
      </c>
      <c r="C15" s="112"/>
      <c r="D15" s="112"/>
      <c r="E15" s="112">
        <f t="shared" ref="E15:E23" si="3">C15+D15</f>
        <v>0</v>
      </c>
      <c r="F15" s="112">
        <v>0</v>
      </c>
      <c r="G15" s="36">
        <f t="shared" si="2"/>
        <v>0</v>
      </c>
      <c r="H15" s="14" t="e">
        <f>G15/G25</f>
        <v>#DIV/0!</v>
      </c>
      <c r="I15" s="10"/>
    </row>
    <row r="16" spans="1:9" ht="20.100000000000001" customHeight="1" x14ac:dyDescent="0.25">
      <c r="A16" s="9"/>
      <c r="B16" s="1" t="s">
        <v>15</v>
      </c>
      <c r="C16" s="112">
        <v>0</v>
      </c>
      <c r="D16" s="112">
        <v>0</v>
      </c>
      <c r="E16" s="112">
        <f t="shared" si="3"/>
        <v>0</v>
      </c>
      <c r="F16" s="112">
        <v>0</v>
      </c>
      <c r="G16" s="36">
        <f t="shared" si="2"/>
        <v>0</v>
      </c>
      <c r="H16" s="14" t="e">
        <f>G16/G25</f>
        <v>#DIV/0!</v>
      </c>
      <c r="I16" s="10"/>
    </row>
    <row r="17" spans="1:9" ht="20.100000000000001" customHeight="1" x14ac:dyDescent="0.25">
      <c r="A17" s="9"/>
      <c r="B17" s="1" t="s">
        <v>16</v>
      </c>
      <c r="C17" s="112">
        <v>0</v>
      </c>
      <c r="D17" s="112">
        <v>0</v>
      </c>
      <c r="E17" s="112">
        <f t="shared" si="3"/>
        <v>0</v>
      </c>
      <c r="F17" s="112">
        <v>0</v>
      </c>
      <c r="G17" s="36">
        <f t="shared" si="2"/>
        <v>0</v>
      </c>
      <c r="H17" s="14" t="e">
        <f>G17/G25</f>
        <v>#DIV/0!</v>
      </c>
      <c r="I17" s="10"/>
    </row>
    <row r="18" spans="1:9" ht="20.100000000000001" customHeight="1" x14ac:dyDescent="0.25">
      <c r="A18" s="9"/>
      <c r="B18" s="1" t="s">
        <v>17</v>
      </c>
      <c r="C18" s="112">
        <v>0</v>
      </c>
      <c r="D18" s="112">
        <v>0</v>
      </c>
      <c r="E18" s="112">
        <f t="shared" si="3"/>
        <v>0</v>
      </c>
      <c r="F18" s="112">
        <v>0</v>
      </c>
      <c r="G18" s="36">
        <f t="shared" si="2"/>
        <v>0</v>
      </c>
      <c r="H18" s="14" t="e">
        <f>G18/G25</f>
        <v>#DIV/0!</v>
      </c>
      <c r="I18" s="10"/>
    </row>
    <row r="19" spans="1:9" ht="20.100000000000001" customHeight="1" x14ac:dyDescent="0.25">
      <c r="A19" s="9"/>
      <c r="B19" s="1" t="s">
        <v>18</v>
      </c>
      <c r="C19" s="112">
        <v>0</v>
      </c>
      <c r="D19" s="112">
        <v>0</v>
      </c>
      <c r="E19" s="112">
        <f t="shared" si="3"/>
        <v>0</v>
      </c>
      <c r="F19" s="112">
        <v>0</v>
      </c>
      <c r="G19" s="36">
        <f t="shared" si="2"/>
        <v>0</v>
      </c>
      <c r="H19" s="14" t="e">
        <f>G19/G25</f>
        <v>#DIV/0!</v>
      </c>
      <c r="I19" s="10"/>
    </row>
    <row r="20" spans="1:9" ht="20.100000000000001" customHeight="1" x14ac:dyDescent="0.25">
      <c r="A20" s="9"/>
      <c r="B20" s="1" t="s">
        <v>19</v>
      </c>
      <c r="C20" s="112">
        <v>0</v>
      </c>
      <c r="D20" s="112">
        <v>0</v>
      </c>
      <c r="E20" s="112">
        <f t="shared" si="3"/>
        <v>0</v>
      </c>
      <c r="F20" s="112">
        <v>0</v>
      </c>
      <c r="G20" s="36">
        <f>(C20-D20)/2</f>
        <v>0</v>
      </c>
      <c r="H20" s="14" t="e">
        <f>G20/G25</f>
        <v>#DIV/0!</v>
      </c>
      <c r="I20" s="10"/>
    </row>
    <row r="21" spans="1:9" ht="19.5" customHeight="1" x14ac:dyDescent="0.25">
      <c r="A21" s="9"/>
      <c r="B21" s="1" t="s">
        <v>20</v>
      </c>
      <c r="C21" s="112">
        <v>0</v>
      </c>
      <c r="D21" s="112">
        <v>0</v>
      </c>
      <c r="E21" s="112">
        <f t="shared" si="3"/>
        <v>0</v>
      </c>
      <c r="F21" s="112">
        <v>0</v>
      </c>
      <c r="G21" s="36">
        <f t="shared" si="2"/>
        <v>0</v>
      </c>
      <c r="H21" s="14" t="e">
        <f>G21/G25</f>
        <v>#DIV/0!</v>
      </c>
      <c r="I21" s="29"/>
    </row>
    <row r="22" spans="1:9" ht="20.100000000000001" customHeight="1" x14ac:dyDescent="0.25">
      <c r="A22" s="9"/>
      <c r="B22" s="1" t="s">
        <v>21</v>
      </c>
      <c r="C22" s="112">
        <v>0</v>
      </c>
      <c r="D22" s="112">
        <v>0</v>
      </c>
      <c r="E22" s="112">
        <f t="shared" si="3"/>
        <v>0</v>
      </c>
      <c r="F22" s="112">
        <v>0</v>
      </c>
      <c r="G22" s="36">
        <f t="shared" si="2"/>
        <v>0</v>
      </c>
      <c r="H22" s="14" t="e">
        <f>G22/G25</f>
        <v>#DIV/0!</v>
      </c>
      <c r="I22" s="10"/>
    </row>
    <row r="23" spans="1:9" ht="31.5" x14ac:dyDescent="0.25">
      <c r="A23" s="9"/>
      <c r="B23" s="57" t="s">
        <v>22</v>
      </c>
      <c r="C23" s="112">
        <v>0</v>
      </c>
      <c r="D23" s="112">
        <v>0</v>
      </c>
      <c r="E23" s="112">
        <f t="shared" si="3"/>
        <v>0</v>
      </c>
      <c r="F23" s="112">
        <v>0</v>
      </c>
      <c r="G23" s="36">
        <f>(C23-D23)/2</f>
        <v>0</v>
      </c>
      <c r="H23" s="14" t="e">
        <f>G23/G25</f>
        <v>#DIV/0!</v>
      </c>
      <c r="I23" s="10"/>
    </row>
    <row r="24" spans="1:9" s="34" customFormat="1" ht="5.25" customHeight="1" x14ac:dyDescent="0.25">
      <c r="A24" s="40"/>
      <c r="G24" s="13"/>
      <c r="I24" s="41"/>
    </row>
    <row r="25" spans="1:9" s="2" customFormat="1" ht="20.100000000000001" customHeight="1" thickBot="1" x14ac:dyDescent="0.3">
      <c r="A25" s="19"/>
      <c r="B25" s="58" t="s">
        <v>23</v>
      </c>
      <c r="C25" s="95">
        <f t="shared" ref="C25:G25" si="4">SUM(C14:C23)</f>
        <v>0</v>
      </c>
      <c r="D25" s="95">
        <f t="shared" si="4"/>
        <v>0</v>
      </c>
      <c r="E25" s="95">
        <f t="shared" si="4"/>
        <v>0</v>
      </c>
      <c r="F25" s="95">
        <f t="shared" si="4"/>
        <v>0</v>
      </c>
      <c r="G25" s="95">
        <f t="shared" si="4"/>
        <v>0</v>
      </c>
      <c r="H25" s="93" t="e">
        <f>SUM(H14:H23)</f>
        <v>#DIV/0!</v>
      </c>
      <c r="I25" s="17" t="s">
        <v>24</v>
      </c>
    </row>
    <row r="26" spans="1:9" ht="32.25" thickBot="1" x14ac:dyDescent="0.3">
      <c r="A26" s="59"/>
      <c r="B26" s="62" t="s">
        <v>25</v>
      </c>
      <c r="C26" s="20">
        <f>C12+C25</f>
        <v>0</v>
      </c>
      <c r="D26" s="20">
        <f>D12+D25</f>
        <v>0</v>
      </c>
      <c r="E26" s="20">
        <f>E12+E25</f>
        <v>0</v>
      </c>
      <c r="F26" s="20">
        <f>F12+F25</f>
        <v>0</v>
      </c>
      <c r="G26" s="20">
        <f>G12+G25</f>
        <v>0</v>
      </c>
      <c r="H26" s="60"/>
      <c r="I26" s="61"/>
    </row>
    <row r="27" spans="1:9" x14ac:dyDescent="0.25">
      <c r="F27" s="16">
        <f>F24-F23</f>
        <v>0</v>
      </c>
    </row>
    <row r="28" spans="1:9" x14ac:dyDescent="0.25">
      <c r="B28" s="1" t="s">
        <v>26</v>
      </c>
    </row>
    <row r="29" spans="1:9" x14ac:dyDescent="0.25">
      <c r="B29" s="1" t="s">
        <v>27</v>
      </c>
    </row>
  </sheetData>
  <mergeCells count="5">
    <mergeCell ref="A6:B6"/>
    <mergeCell ref="A3:I3"/>
    <mergeCell ref="A5:B5"/>
    <mergeCell ref="C5:H5"/>
    <mergeCell ref="A2:H2"/>
  </mergeCells>
  <printOptions horizontalCentered="1" gridLines="1"/>
  <pageMargins left="0.39370078740157483" right="0.39370078740157483" top="0.98425196850393704" bottom="0.59055118110236227" header="0.59055118110236227" footer="0.31496062992125984"/>
  <pageSetup paperSize="9" scale="75" orientation="landscape" verticalDpi="1200" r:id="rId1"/>
  <headerFooter>
    <oddHeader>&amp;LGrein 60 - Sniðmát 1 - Upplýsingar um deildir&amp;C&amp;N&amp;RLeyfiskerfi  KSÍ -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2A558-3F41-4D27-9C5A-38568E8512E2}">
  <dimension ref="A1:J52"/>
  <sheetViews>
    <sheetView topLeftCell="A20" workbookViewId="0">
      <selection activeCell="D6" sqref="D6"/>
    </sheetView>
  </sheetViews>
  <sheetFormatPr defaultColWidth="9.140625" defaultRowHeight="15.75" x14ac:dyDescent="0.25"/>
  <cols>
    <col min="1" max="1" width="5" style="1" customWidth="1"/>
    <col min="2" max="2" width="39.7109375" style="1" customWidth="1"/>
    <col min="3" max="4" width="18.5703125" style="1" customWidth="1"/>
    <col min="5" max="5" width="17.28515625" style="1" customWidth="1"/>
    <col min="6" max="6" width="13.140625" style="1" customWidth="1"/>
    <col min="7" max="7" width="27.7109375" style="1" customWidth="1"/>
    <col min="8" max="8" width="22.85546875" style="1" customWidth="1"/>
    <col min="9" max="9" width="9.140625" style="1"/>
    <col min="10" max="10" width="24.5703125" style="1" customWidth="1"/>
    <col min="11" max="16384" width="9.140625" style="1"/>
  </cols>
  <sheetData>
    <row r="1" spans="1:8" ht="16.5" thickBot="1" x14ac:dyDescent="0.3"/>
    <row r="2" spans="1:8" s="30" customFormat="1" ht="21" x14ac:dyDescent="0.35">
      <c r="A2" s="129" t="s">
        <v>123</v>
      </c>
      <c r="B2" s="130"/>
      <c r="C2" s="130"/>
      <c r="D2" s="130"/>
      <c r="E2" s="130"/>
      <c r="F2" s="130"/>
      <c r="G2" s="133"/>
      <c r="H2" s="54"/>
    </row>
    <row r="3" spans="1:8" s="2" customFormat="1" ht="16.5" thickBot="1" x14ac:dyDescent="0.3">
      <c r="A3" s="134" t="s">
        <v>28</v>
      </c>
      <c r="B3" s="135"/>
      <c r="C3" s="135"/>
      <c r="D3" s="135"/>
      <c r="E3" s="135"/>
      <c r="F3" s="135"/>
      <c r="G3" s="136"/>
    </row>
    <row r="4" spans="1:8" ht="12" customHeight="1" thickBot="1" x14ac:dyDescent="0.3">
      <c r="A4" s="137"/>
      <c r="B4" s="138"/>
      <c r="C4" s="138"/>
      <c r="D4" s="138"/>
      <c r="E4" s="138"/>
      <c r="F4" s="138"/>
      <c r="G4" s="139"/>
    </row>
    <row r="5" spans="1:8" s="4" customFormat="1" ht="21.75" thickBot="1" x14ac:dyDescent="0.4">
      <c r="A5" s="126" t="s">
        <v>29</v>
      </c>
      <c r="B5" s="127"/>
      <c r="C5" s="140"/>
      <c r="D5" s="140"/>
      <c r="E5" s="140"/>
      <c r="F5" s="140"/>
      <c r="G5" s="141"/>
    </row>
    <row r="6" spans="1:8" s="2" customFormat="1" ht="32.25" thickBot="1" x14ac:dyDescent="0.3">
      <c r="A6" s="131" t="s">
        <v>30</v>
      </c>
      <c r="B6" s="132"/>
      <c r="C6" s="87" t="s">
        <v>124</v>
      </c>
      <c r="D6" s="87" t="s">
        <v>125</v>
      </c>
      <c r="E6" s="122" t="s">
        <v>31</v>
      </c>
      <c r="F6" s="122"/>
      <c r="G6" s="142"/>
      <c r="H6" s="100"/>
    </row>
    <row r="7" spans="1:8" s="5" customFormat="1" ht="19.5" customHeight="1" x14ac:dyDescent="0.3">
      <c r="A7" s="25" t="s">
        <v>32</v>
      </c>
      <c r="C7" s="101"/>
      <c r="E7" s="145"/>
      <c r="F7" s="145"/>
      <c r="G7" s="146"/>
    </row>
    <row r="8" spans="1:8" s="2" customFormat="1" ht="19.5" customHeight="1" x14ac:dyDescent="0.25">
      <c r="A8" s="147" t="s">
        <v>33</v>
      </c>
      <c r="B8" s="148"/>
      <c r="C8" s="12"/>
      <c r="E8" s="145"/>
      <c r="F8" s="145"/>
      <c r="G8" s="146"/>
    </row>
    <row r="9" spans="1:8" s="2" customFormat="1" ht="19.5" customHeight="1" x14ac:dyDescent="0.25">
      <c r="A9" s="96" t="s">
        <v>34</v>
      </c>
      <c r="C9" s="12"/>
      <c r="E9" s="145"/>
      <c r="F9" s="145"/>
      <c r="G9" s="146"/>
    </row>
    <row r="10" spans="1:8" x14ac:dyDescent="0.25">
      <c r="A10" s="21"/>
      <c r="B10" s="13" t="s">
        <v>35</v>
      </c>
      <c r="C10" s="113">
        <v>0</v>
      </c>
      <c r="D10" s="13"/>
      <c r="E10" s="145"/>
      <c r="F10" s="145"/>
      <c r="G10" s="146"/>
    </row>
    <row r="11" spans="1:8" x14ac:dyDescent="0.25">
      <c r="A11" s="21"/>
      <c r="B11" s="13" t="s">
        <v>36</v>
      </c>
      <c r="C11" s="113">
        <v>0</v>
      </c>
      <c r="D11" s="13"/>
      <c r="E11" s="145"/>
      <c r="F11" s="145"/>
      <c r="G11" s="146"/>
    </row>
    <row r="12" spans="1:8" x14ac:dyDescent="0.25">
      <c r="A12" s="21"/>
      <c r="B12" s="13" t="s">
        <v>37</v>
      </c>
      <c r="C12" s="113">
        <v>0</v>
      </c>
      <c r="D12" s="13"/>
      <c r="E12" s="145"/>
      <c r="F12" s="145"/>
      <c r="G12" s="146"/>
    </row>
    <row r="13" spans="1:8" x14ac:dyDescent="0.25">
      <c r="A13" s="21"/>
      <c r="B13" s="13" t="s">
        <v>38</v>
      </c>
      <c r="C13" s="113">
        <v>0</v>
      </c>
      <c r="D13" s="13"/>
      <c r="E13" s="145"/>
      <c r="F13" s="145"/>
      <c r="G13" s="146"/>
    </row>
    <row r="14" spans="1:8" x14ac:dyDescent="0.25">
      <c r="A14" s="21"/>
      <c r="B14" s="13" t="s">
        <v>39</v>
      </c>
      <c r="C14" s="113">
        <v>0</v>
      </c>
      <c r="D14" s="13"/>
      <c r="E14" s="145"/>
      <c r="F14" s="145"/>
      <c r="G14" s="146"/>
    </row>
    <row r="15" spans="1:8" s="2" customFormat="1" ht="19.5" customHeight="1" x14ac:dyDescent="0.25">
      <c r="A15" s="22"/>
      <c r="B15" s="15" t="s">
        <v>40</v>
      </c>
      <c r="C15" s="69"/>
      <c r="D15" s="71">
        <f>SUM(C10:C14)</f>
        <v>0</v>
      </c>
      <c r="E15" s="143"/>
      <c r="F15" s="143"/>
      <c r="G15" s="144"/>
    </row>
    <row r="16" spans="1:8" ht="6" customHeight="1" x14ac:dyDescent="0.25">
      <c r="A16" s="21"/>
      <c r="B16" s="32"/>
      <c r="C16" s="68"/>
      <c r="D16" s="66"/>
      <c r="E16" s="143"/>
      <c r="F16" s="143"/>
      <c r="G16" s="144"/>
    </row>
    <row r="17" spans="1:7" x14ac:dyDescent="0.25">
      <c r="A17" s="97" t="s">
        <v>41</v>
      </c>
      <c r="B17" s="13"/>
      <c r="C17" s="68"/>
      <c r="D17" s="66"/>
      <c r="E17" s="143"/>
      <c r="F17" s="143"/>
      <c r="G17" s="144"/>
    </row>
    <row r="18" spans="1:7" x14ac:dyDescent="0.25">
      <c r="A18" s="21"/>
      <c r="B18" s="13" t="s">
        <v>42</v>
      </c>
      <c r="C18" s="113">
        <v>0</v>
      </c>
      <c r="D18" s="66"/>
      <c r="E18" s="145"/>
      <c r="F18" s="145"/>
      <c r="G18" s="146"/>
    </row>
    <row r="19" spans="1:7" x14ac:dyDescent="0.25">
      <c r="A19" s="21"/>
      <c r="B19" s="13" t="s">
        <v>43</v>
      </c>
      <c r="C19" s="113">
        <v>0</v>
      </c>
      <c r="D19" s="66"/>
      <c r="E19" s="145"/>
      <c r="F19" s="145"/>
      <c r="G19" s="146"/>
    </row>
    <row r="20" spans="1:7" x14ac:dyDescent="0.25">
      <c r="A20" s="21"/>
      <c r="B20" s="64" t="s">
        <v>44</v>
      </c>
      <c r="C20" s="113">
        <v>0</v>
      </c>
      <c r="D20" s="66"/>
      <c r="E20" s="145"/>
      <c r="F20" s="145"/>
      <c r="G20" s="146"/>
    </row>
    <row r="21" spans="1:7" s="2" customFormat="1" x14ac:dyDescent="0.25">
      <c r="A21" s="22"/>
      <c r="B21" s="15" t="s">
        <v>40</v>
      </c>
      <c r="C21" s="69"/>
      <c r="D21" s="71">
        <f>SUM(C18:C20)</f>
        <v>0</v>
      </c>
      <c r="E21" s="145"/>
      <c r="F21" s="145"/>
      <c r="G21" s="146"/>
    </row>
    <row r="22" spans="1:7" s="2" customFormat="1" ht="6" customHeight="1" x14ac:dyDescent="0.25">
      <c r="A22" s="22"/>
      <c r="B22" s="15"/>
      <c r="C22" s="69"/>
      <c r="D22" s="71"/>
      <c r="E22" s="145"/>
      <c r="F22" s="145"/>
      <c r="G22" s="146"/>
    </row>
    <row r="23" spans="1:7" s="2" customFormat="1" x14ac:dyDescent="0.25">
      <c r="A23" s="75" t="s">
        <v>45</v>
      </c>
      <c r="B23" s="15"/>
      <c r="C23" s="70"/>
      <c r="D23" s="71"/>
      <c r="E23" s="145"/>
      <c r="F23" s="145"/>
      <c r="G23" s="146"/>
    </row>
    <row r="24" spans="1:7" x14ac:dyDescent="0.25">
      <c r="A24" s="21"/>
      <c r="B24" s="13" t="s">
        <v>46</v>
      </c>
      <c r="C24" s="113">
        <v>0</v>
      </c>
      <c r="D24" s="66"/>
      <c r="E24" s="145"/>
      <c r="F24" s="145"/>
      <c r="G24" s="146"/>
    </row>
    <row r="25" spans="1:7" x14ac:dyDescent="0.25">
      <c r="A25" s="21"/>
      <c r="B25" s="13" t="s">
        <v>47</v>
      </c>
      <c r="C25" s="113">
        <v>0</v>
      </c>
      <c r="D25" s="66"/>
      <c r="E25" s="145"/>
      <c r="F25" s="145"/>
      <c r="G25" s="146"/>
    </row>
    <row r="26" spans="1:7" x14ac:dyDescent="0.25">
      <c r="A26" s="21"/>
      <c r="B26" s="13" t="s">
        <v>48</v>
      </c>
      <c r="C26" s="113">
        <v>0</v>
      </c>
      <c r="D26" s="66"/>
      <c r="E26" s="145"/>
      <c r="F26" s="145"/>
      <c r="G26" s="146"/>
    </row>
    <row r="27" spans="1:7" x14ac:dyDescent="0.25">
      <c r="A27" s="21"/>
      <c r="B27" s="15" t="s">
        <v>40</v>
      </c>
      <c r="C27" s="67"/>
      <c r="D27" s="71">
        <f>SUM(C24:C26)</f>
        <v>0</v>
      </c>
      <c r="E27" s="145"/>
      <c r="F27" s="145"/>
      <c r="G27" s="146"/>
    </row>
    <row r="28" spans="1:7" s="2" customFormat="1" x14ac:dyDescent="0.25">
      <c r="A28" s="22" t="s">
        <v>49</v>
      </c>
      <c r="B28" s="15"/>
      <c r="C28" s="35"/>
      <c r="D28" s="71">
        <f>SUM(C10:C27)</f>
        <v>0</v>
      </c>
      <c r="E28" s="145"/>
      <c r="F28" s="145"/>
      <c r="G28" s="146"/>
    </row>
    <row r="29" spans="1:7" ht="6" customHeight="1" x14ac:dyDescent="0.25">
      <c r="A29" s="21"/>
      <c r="C29" s="34"/>
      <c r="E29" s="145"/>
      <c r="F29" s="145"/>
      <c r="G29" s="146"/>
    </row>
    <row r="30" spans="1:7" s="5" customFormat="1" ht="19.5" customHeight="1" x14ac:dyDescent="0.3">
      <c r="A30" s="102" t="s">
        <v>50</v>
      </c>
      <c r="B30" s="26"/>
      <c r="C30" s="37"/>
      <c r="D30" s="26"/>
      <c r="E30" s="145"/>
      <c r="F30" s="145"/>
      <c r="G30" s="146"/>
    </row>
    <row r="31" spans="1:7" x14ac:dyDescent="0.25">
      <c r="A31" s="21"/>
      <c r="B31" s="13" t="s">
        <v>51</v>
      </c>
      <c r="C31" s="114">
        <v>0</v>
      </c>
      <c r="D31" s="13"/>
      <c r="E31" s="145"/>
      <c r="F31" s="145"/>
      <c r="G31" s="146"/>
    </row>
    <row r="32" spans="1:7" x14ac:dyDescent="0.25">
      <c r="A32" s="21"/>
      <c r="B32" s="13" t="s">
        <v>52</v>
      </c>
      <c r="C32" s="114">
        <v>0</v>
      </c>
      <c r="D32" s="13"/>
      <c r="E32" s="145"/>
      <c r="F32" s="145"/>
      <c r="G32" s="146"/>
    </row>
    <row r="33" spans="1:10" x14ac:dyDescent="0.25">
      <c r="A33" s="21"/>
      <c r="B33" s="13" t="s">
        <v>53</v>
      </c>
      <c r="C33" s="114">
        <v>0</v>
      </c>
      <c r="D33" s="13"/>
      <c r="E33" s="145"/>
      <c r="F33" s="145"/>
      <c r="G33" s="146"/>
    </row>
    <row r="34" spans="1:10" x14ac:dyDescent="0.25">
      <c r="A34" s="21"/>
      <c r="B34" s="13" t="s">
        <v>54</v>
      </c>
      <c r="C34" s="114">
        <v>0</v>
      </c>
      <c r="D34" s="13"/>
      <c r="E34" s="145"/>
      <c r="F34" s="145"/>
      <c r="G34" s="146"/>
    </row>
    <row r="35" spans="1:10" x14ac:dyDescent="0.25">
      <c r="A35" s="21"/>
      <c r="B35" s="13" t="s">
        <v>55</v>
      </c>
      <c r="C35" s="114">
        <v>0</v>
      </c>
      <c r="D35" s="13"/>
      <c r="E35" s="145"/>
      <c r="F35" s="145"/>
      <c r="G35" s="146"/>
    </row>
    <row r="36" spans="1:10" s="2" customFormat="1" x14ac:dyDescent="0.25">
      <c r="A36" s="22" t="s">
        <v>56</v>
      </c>
      <c r="B36" s="15"/>
      <c r="D36" s="35">
        <f>SUM(C31:C35)</f>
        <v>0</v>
      </c>
      <c r="E36" s="145"/>
      <c r="F36" s="145"/>
      <c r="G36" s="146"/>
      <c r="J36" s="1"/>
    </row>
    <row r="37" spans="1:10" ht="6" customHeight="1" x14ac:dyDescent="0.25">
      <c r="A37" s="21"/>
      <c r="B37" s="13"/>
      <c r="C37" s="34"/>
      <c r="D37" s="13"/>
      <c r="E37" s="145"/>
      <c r="F37" s="145"/>
      <c r="G37" s="146"/>
    </row>
    <row r="38" spans="1:10" s="5" customFormat="1" ht="17.25" x14ac:dyDescent="0.3">
      <c r="A38" s="103" t="s">
        <v>57</v>
      </c>
      <c r="B38" s="104"/>
      <c r="C38" s="105"/>
      <c r="D38" s="106">
        <f>D28+D36</f>
        <v>0</v>
      </c>
      <c r="E38" s="149"/>
      <c r="F38" s="149"/>
      <c r="G38" s="150"/>
    </row>
    <row r="39" spans="1:10" ht="12" customHeight="1" x14ac:dyDescent="0.25">
      <c r="A39" s="21"/>
      <c r="B39" s="13"/>
      <c r="C39" s="34"/>
      <c r="D39" s="36"/>
      <c r="E39" s="145"/>
      <c r="F39" s="145"/>
      <c r="G39" s="146"/>
    </row>
    <row r="40" spans="1:10" s="5" customFormat="1" ht="17.25" x14ac:dyDescent="0.3">
      <c r="A40" s="25" t="s">
        <v>58</v>
      </c>
      <c r="B40" s="26"/>
      <c r="C40" s="37"/>
      <c r="D40" s="38">
        <v>0</v>
      </c>
      <c r="E40" s="145"/>
      <c r="F40" s="145"/>
      <c r="G40" s="146"/>
      <c r="J40" s="45"/>
    </row>
    <row r="41" spans="1:10" s="2" customFormat="1" ht="7.5" customHeight="1" x14ac:dyDescent="0.25">
      <c r="A41" s="22"/>
      <c r="B41" s="15"/>
      <c r="C41" s="35"/>
      <c r="D41" s="39"/>
      <c r="E41" s="145"/>
      <c r="F41" s="145"/>
      <c r="G41" s="146"/>
    </row>
    <row r="42" spans="1:10" x14ac:dyDescent="0.25">
      <c r="A42" s="97" t="s">
        <v>59</v>
      </c>
      <c r="B42" s="15"/>
      <c r="C42" s="72"/>
      <c r="D42" s="70">
        <v>0</v>
      </c>
      <c r="E42" s="145"/>
      <c r="F42" s="145"/>
      <c r="G42" s="146"/>
    </row>
    <row r="43" spans="1:10" x14ac:dyDescent="0.25">
      <c r="A43" s="97" t="s">
        <v>60</v>
      </c>
      <c r="B43" s="15"/>
      <c r="C43" s="72"/>
      <c r="D43" s="70"/>
      <c r="E43" s="145"/>
      <c r="F43" s="145"/>
      <c r="G43" s="146"/>
    </row>
    <row r="44" spans="1:10" x14ac:dyDescent="0.25">
      <c r="A44" s="21"/>
      <c r="B44" s="13" t="s">
        <v>54</v>
      </c>
      <c r="C44" s="115">
        <v>0</v>
      </c>
      <c r="D44" s="66"/>
      <c r="E44" s="145"/>
      <c r="F44" s="145"/>
      <c r="G44" s="146"/>
    </row>
    <row r="45" spans="1:10" x14ac:dyDescent="0.25">
      <c r="A45" s="21"/>
      <c r="B45" s="13" t="s">
        <v>61</v>
      </c>
      <c r="C45" s="115">
        <v>0</v>
      </c>
      <c r="D45" s="66"/>
      <c r="E45" s="145"/>
      <c r="F45" s="145"/>
      <c r="G45" s="146"/>
    </row>
    <row r="46" spans="1:10" x14ac:dyDescent="0.25">
      <c r="A46" s="21"/>
      <c r="B46" s="13" t="s">
        <v>62</v>
      </c>
      <c r="C46" s="115">
        <v>0</v>
      </c>
      <c r="D46" s="66"/>
      <c r="E46" s="145"/>
      <c r="F46" s="145"/>
      <c r="G46" s="146"/>
    </row>
    <row r="47" spans="1:10" s="2" customFormat="1" x14ac:dyDescent="0.25">
      <c r="A47" s="22" t="s">
        <v>63</v>
      </c>
      <c r="B47" s="15"/>
      <c r="C47" s="71"/>
      <c r="D47" s="71">
        <f>SUM(C44:C46)</f>
        <v>0</v>
      </c>
      <c r="E47" s="145"/>
      <c r="F47" s="145"/>
      <c r="G47" s="146"/>
    </row>
    <row r="48" spans="1:10" ht="5.25" customHeight="1" x14ac:dyDescent="0.25">
      <c r="A48" s="21"/>
      <c r="B48" s="15"/>
      <c r="C48" s="66"/>
      <c r="D48" s="66"/>
      <c r="E48" s="145"/>
      <c r="F48" s="145"/>
      <c r="G48" s="146"/>
    </row>
    <row r="49" spans="1:7" s="5" customFormat="1" ht="17.25" x14ac:dyDescent="0.3">
      <c r="A49" s="25" t="s">
        <v>64</v>
      </c>
      <c r="B49" s="26"/>
      <c r="C49" s="73"/>
      <c r="D49" s="73">
        <f>SUM(D42:D48)</f>
        <v>0</v>
      </c>
      <c r="E49" s="145"/>
      <c r="F49" s="145"/>
      <c r="G49" s="146"/>
    </row>
    <row r="50" spans="1:7" ht="6" customHeight="1" x14ac:dyDescent="0.25">
      <c r="A50" s="21"/>
      <c r="B50" s="15"/>
      <c r="C50" s="71"/>
      <c r="D50" s="66"/>
      <c r="E50" s="145"/>
      <c r="F50" s="145"/>
      <c r="G50" s="146"/>
    </row>
    <row r="51" spans="1:7" s="6" customFormat="1" ht="18" thickBot="1" x14ac:dyDescent="0.35">
      <c r="A51" s="88" t="s">
        <v>65</v>
      </c>
      <c r="B51" s="98"/>
      <c r="C51" s="99"/>
      <c r="D51" s="99">
        <f>D40+D49</f>
        <v>0</v>
      </c>
      <c r="E51" s="151"/>
      <c r="F51" s="151"/>
      <c r="G51" s="152"/>
    </row>
    <row r="52" spans="1:7" x14ac:dyDescent="0.25">
      <c r="B52" s="15"/>
      <c r="C52" s="15"/>
      <c r="D52" s="13"/>
      <c r="E52" s="13"/>
      <c r="F52" s="13"/>
    </row>
  </sheetData>
  <mergeCells count="53">
    <mergeCell ref="E48:G48"/>
    <mergeCell ref="E49:G49"/>
    <mergeCell ref="E50:G50"/>
    <mergeCell ref="E51:G51"/>
    <mergeCell ref="E42:G42"/>
    <mergeCell ref="E43:G43"/>
    <mergeCell ref="E44:G44"/>
    <mergeCell ref="E45:G45"/>
    <mergeCell ref="E46:G46"/>
    <mergeCell ref="E47:G47"/>
    <mergeCell ref="E41:G41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29:G29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17:G17"/>
    <mergeCell ref="E7:G7"/>
    <mergeCell ref="A8:B8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A5:B5"/>
    <mergeCell ref="A6:B6"/>
    <mergeCell ref="A2:G2"/>
    <mergeCell ref="A3:G3"/>
    <mergeCell ref="A4:G4"/>
    <mergeCell ref="C5:G5"/>
    <mergeCell ref="E6:G6"/>
  </mergeCells>
  <printOptions horizontalCentered="1"/>
  <pageMargins left="0.59055118110236227" right="0.59055118110236227" top="0.98425196850393704" bottom="0.39370078740157483" header="0.59055118110236227" footer="0.31496062992125984"/>
  <pageSetup paperSize="9" scale="65" orientation="landscape" verticalDpi="0" r:id="rId1"/>
  <headerFooter>
    <oddHeader>&amp;LGrein 60 - Sniðmát 2 - Efnahagsreikningur stoðdeilda fjölgreinafélags&amp;RLeyfiskerfi KSÍ -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topLeftCell="A13" workbookViewId="0">
      <selection activeCell="H15" sqref="H15"/>
    </sheetView>
  </sheetViews>
  <sheetFormatPr defaultColWidth="9.140625" defaultRowHeight="15.75" x14ac:dyDescent="0.25"/>
  <cols>
    <col min="1" max="1" width="5" style="1" customWidth="1"/>
    <col min="2" max="2" width="34.7109375" style="1" customWidth="1"/>
    <col min="3" max="6" width="14.7109375" style="1" customWidth="1"/>
    <col min="7" max="7" width="20.7109375" style="1" customWidth="1"/>
    <col min="8" max="8" width="30.7109375" style="1" customWidth="1"/>
    <col min="9" max="9" width="9.140625" style="1"/>
    <col min="10" max="10" width="24.5703125" style="1" customWidth="1"/>
    <col min="11" max="16384" width="9.140625" style="1"/>
  </cols>
  <sheetData>
    <row r="1" spans="1:8" ht="16.5" thickBot="1" x14ac:dyDescent="0.3"/>
    <row r="2" spans="1:8" s="30" customFormat="1" ht="21" x14ac:dyDescent="0.35">
      <c r="A2" s="129" t="s">
        <v>126</v>
      </c>
      <c r="B2" s="130"/>
      <c r="C2" s="130"/>
      <c r="D2" s="130"/>
      <c r="E2" s="130"/>
      <c r="F2" s="130"/>
      <c r="G2" s="130"/>
      <c r="H2" s="133"/>
    </row>
    <row r="3" spans="1:8" s="2" customFormat="1" x14ac:dyDescent="0.25">
      <c r="A3" s="153" t="s">
        <v>66</v>
      </c>
      <c r="B3" s="154"/>
      <c r="C3" s="154"/>
      <c r="D3" s="154"/>
      <c r="E3" s="154"/>
      <c r="F3" s="154"/>
      <c r="G3" s="154"/>
      <c r="H3" s="155"/>
    </row>
    <row r="4" spans="1:8" ht="12" customHeight="1" thickBot="1" x14ac:dyDescent="0.3">
      <c r="A4" s="156"/>
      <c r="B4" s="157"/>
      <c r="C4" s="157"/>
      <c r="D4" s="157"/>
      <c r="E4" s="157"/>
      <c r="F4" s="157"/>
      <c r="G4" s="157"/>
      <c r="H4" s="158"/>
    </row>
    <row r="5" spans="1:8" s="4" customFormat="1" ht="21.75" thickBot="1" x14ac:dyDescent="0.4">
      <c r="A5" s="76" t="s">
        <v>29</v>
      </c>
      <c r="B5" s="77"/>
      <c r="C5" s="165"/>
      <c r="D5" s="165"/>
      <c r="E5" s="165"/>
      <c r="F5" s="165"/>
      <c r="G5" s="165"/>
      <c r="H5" s="166"/>
    </row>
    <row r="6" spans="1:8" ht="15.75" customHeight="1" x14ac:dyDescent="0.25">
      <c r="A6" s="46"/>
      <c r="B6" s="159" t="s">
        <v>67</v>
      </c>
      <c r="C6" s="159"/>
      <c r="D6" s="159"/>
      <c r="E6" s="159"/>
      <c r="F6" s="159"/>
      <c r="G6" s="159"/>
      <c r="H6" s="160"/>
    </row>
    <row r="7" spans="1:8" ht="15.75" customHeight="1" x14ac:dyDescent="0.25">
      <c r="A7" s="21"/>
      <c r="B7" s="163" t="s">
        <v>68</v>
      </c>
      <c r="C7" s="163"/>
      <c r="D7" s="163"/>
      <c r="E7" s="163"/>
      <c r="F7" s="163"/>
      <c r="G7" s="163"/>
      <c r="H7" s="164"/>
    </row>
    <row r="8" spans="1:8" ht="4.5" customHeight="1" x14ac:dyDescent="0.25">
      <c r="A8" s="21"/>
      <c r="B8" s="63"/>
      <c r="C8" s="63"/>
      <c r="D8" s="63"/>
      <c r="E8" s="63"/>
      <c r="F8" s="63"/>
      <c r="G8" s="63"/>
      <c r="H8" s="65"/>
    </row>
    <row r="9" spans="1:8" ht="15.75" customHeight="1" x14ac:dyDescent="0.25">
      <c r="A9" s="21"/>
      <c r="B9" s="47" t="s">
        <v>69</v>
      </c>
      <c r="C9" s="78">
        <f>'19StærðDeildar'!F12</f>
        <v>0</v>
      </c>
      <c r="D9" s="47" t="s">
        <v>70</v>
      </c>
      <c r="E9" s="47"/>
      <c r="F9" s="47"/>
      <c r="G9" s="47"/>
      <c r="H9" s="10"/>
    </row>
    <row r="10" spans="1:8" ht="3.75" customHeight="1" x14ac:dyDescent="0.25">
      <c r="A10" s="21"/>
      <c r="B10" s="47"/>
      <c r="C10" s="47"/>
      <c r="D10" s="47"/>
      <c r="E10" s="47"/>
      <c r="F10" s="47"/>
      <c r="G10" s="47"/>
      <c r="H10" s="10"/>
    </row>
    <row r="11" spans="1:8" x14ac:dyDescent="0.25">
      <c r="A11" s="21"/>
      <c r="B11" s="63" t="s">
        <v>114</v>
      </c>
      <c r="C11" s="27">
        <v>146.4</v>
      </c>
      <c r="D11" s="63"/>
      <c r="E11" s="63"/>
      <c r="F11" s="13"/>
      <c r="H11" s="10"/>
    </row>
    <row r="12" spans="1:8" s="2" customFormat="1" x14ac:dyDescent="0.25">
      <c r="A12" s="22"/>
      <c r="B12" s="15" t="s">
        <v>128</v>
      </c>
      <c r="C12" s="55">
        <v>152.6</v>
      </c>
      <c r="D12" s="108"/>
      <c r="E12" s="15"/>
      <c r="F12" s="15"/>
      <c r="H12" s="23"/>
    </row>
    <row r="13" spans="1:8" x14ac:dyDescent="0.25">
      <c r="A13" s="49"/>
      <c r="B13" s="50" t="s">
        <v>127</v>
      </c>
      <c r="C13" s="107">
        <f>(C12/C11-1)*100</f>
        <v>4.2349726775956276</v>
      </c>
      <c r="D13" s="50"/>
      <c r="E13" s="50"/>
      <c r="F13" s="51"/>
      <c r="G13" s="52"/>
      <c r="H13" s="53"/>
    </row>
    <row r="14" spans="1:8" ht="4.5" customHeight="1" thickBot="1" x14ac:dyDescent="0.3">
      <c r="A14" s="21"/>
      <c r="H14" s="10"/>
    </row>
    <row r="15" spans="1:8" s="3" customFormat="1" ht="48" customHeight="1" thickBot="1" x14ac:dyDescent="0.3">
      <c r="A15" s="167" t="s">
        <v>73</v>
      </c>
      <c r="B15" s="168"/>
      <c r="C15" s="87" t="s">
        <v>129</v>
      </c>
      <c r="D15" s="87" t="s">
        <v>130</v>
      </c>
      <c r="E15" s="87" t="s">
        <v>74</v>
      </c>
      <c r="F15" s="87" t="s">
        <v>3</v>
      </c>
      <c r="G15" s="87" t="s">
        <v>131</v>
      </c>
      <c r="H15" s="81" t="s">
        <v>132</v>
      </c>
    </row>
    <row r="16" spans="1:8" x14ac:dyDescent="0.25">
      <c r="A16" s="74" t="s">
        <v>5</v>
      </c>
      <c r="B16" s="2"/>
      <c r="F16" s="8"/>
      <c r="G16" s="8"/>
      <c r="H16" s="31"/>
    </row>
    <row r="17" spans="1:10" x14ac:dyDescent="0.25">
      <c r="A17" s="9"/>
      <c r="B17" s="33" t="s">
        <v>6</v>
      </c>
      <c r="C17" s="15">
        <f>'19StærðDeildar'!C9</f>
        <v>0</v>
      </c>
      <c r="D17" s="15">
        <f>'19StærðDeildar'!D9</f>
        <v>0</v>
      </c>
      <c r="E17" s="15">
        <f>'19StærðDeildar'!G9</f>
        <v>0</v>
      </c>
      <c r="F17" s="14" t="s">
        <v>75</v>
      </c>
      <c r="G17" s="80" t="s">
        <v>75</v>
      </c>
      <c r="H17" s="82" t="s">
        <v>75</v>
      </c>
    </row>
    <row r="18" spans="1:10" x14ac:dyDescent="0.25">
      <c r="A18" s="9"/>
      <c r="B18" s="33" t="s">
        <v>76</v>
      </c>
      <c r="C18" s="15">
        <f>'19StærðDeildar'!C10</f>
        <v>0</v>
      </c>
      <c r="D18" s="15">
        <f>'19StærðDeildar'!D10</f>
        <v>0</v>
      </c>
      <c r="E18" s="15">
        <f>'19StærðDeildar'!G10</f>
        <v>0</v>
      </c>
      <c r="F18" s="14" t="s">
        <v>77</v>
      </c>
      <c r="G18" s="14" t="s">
        <v>77</v>
      </c>
      <c r="H18" s="82" t="s">
        <v>77</v>
      </c>
    </row>
    <row r="19" spans="1:10" ht="31.5" x14ac:dyDescent="0.25">
      <c r="A19" s="9"/>
      <c r="B19" s="56" t="s">
        <v>78</v>
      </c>
      <c r="C19" s="15">
        <f>'19StærðDeildar'!C11</f>
        <v>0</v>
      </c>
      <c r="D19" s="15">
        <f>'19StærðDeildar'!D11</f>
        <v>0</v>
      </c>
      <c r="E19" s="15">
        <f>'19StærðDeildar'!G11</f>
        <v>0</v>
      </c>
      <c r="F19" s="14" t="s">
        <v>77</v>
      </c>
      <c r="G19" s="14" t="s">
        <v>77</v>
      </c>
      <c r="H19" s="82" t="s">
        <v>77</v>
      </c>
    </row>
    <row r="20" spans="1:10" x14ac:dyDescent="0.25">
      <c r="A20" s="9"/>
      <c r="B20" s="56" t="s">
        <v>10</v>
      </c>
      <c r="C20" s="15">
        <f>'19StærðDeildar'!C12</f>
        <v>0</v>
      </c>
      <c r="D20" s="15">
        <f>'19StærðDeildar'!D12</f>
        <v>0</v>
      </c>
      <c r="E20" s="15">
        <f>'19StærðDeildar'!G12</f>
        <v>0</v>
      </c>
      <c r="F20" s="14" t="s">
        <v>77</v>
      </c>
      <c r="G20" s="14" t="s">
        <v>77</v>
      </c>
      <c r="H20" s="82" t="s">
        <v>77</v>
      </c>
    </row>
    <row r="21" spans="1:10" x14ac:dyDescent="0.25">
      <c r="A21" s="22" t="s">
        <v>11</v>
      </c>
      <c r="B21" s="24"/>
      <c r="C21" s="43"/>
      <c r="D21" s="43"/>
      <c r="E21" s="43"/>
      <c r="F21" s="14"/>
      <c r="G21" s="16"/>
      <c r="H21" s="28"/>
    </row>
    <row r="22" spans="1:10" x14ac:dyDescent="0.25">
      <c r="A22" s="11"/>
      <c r="B22" s="2" t="s">
        <v>12</v>
      </c>
      <c r="C22" s="15">
        <f>'19StærðDeildar'!C14</f>
        <v>0</v>
      </c>
      <c r="D22" s="15">
        <f>'19StærðDeildar'!D14</f>
        <v>0</v>
      </c>
      <c r="E22" s="15">
        <f>'19StærðDeildar'!G14</f>
        <v>0</v>
      </c>
      <c r="F22" s="119" t="e">
        <f>+'19StærðDeildar'!H14</f>
        <v>#DIV/0!</v>
      </c>
      <c r="G22" s="84" t="e">
        <f>C9*F22</f>
        <v>#DIV/0!</v>
      </c>
      <c r="H22" s="85" t="e">
        <f>G22*(C13/100+1)</f>
        <v>#DIV/0!</v>
      </c>
      <c r="J22" s="48"/>
    </row>
    <row r="23" spans="1:10" x14ac:dyDescent="0.25">
      <c r="A23" s="9"/>
      <c r="B23" s="1" t="s">
        <v>79</v>
      </c>
      <c r="C23" s="15">
        <f>'19StærðDeildar'!C15</f>
        <v>0</v>
      </c>
      <c r="D23" s="15">
        <f>'19StærðDeildar'!D15</f>
        <v>0</v>
      </c>
      <c r="E23" s="15">
        <f>'19StærðDeildar'!G15</f>
        <v>0</v>
      </c>
      <c r="F23" s="14" t="e">
        <f>+'19StærðDeildar'!H15</f>
        <v>#DIV/0!</v>
      </c>
      <c r="G23" s="84" t="e">
        <f>C9*F23</f>
        <v>#DIV/0!</v>
      </c>
      <c r="H23" s="85" t="e">
        <f>G23*(C13/100+1)</f>
        <v>#DIV/0!</v>
      </c>
    </row>
    <row r="24" spans="1:10" x14ac:dyDescent="0.25">
      <c r="A24" s="9"/>
      <c r="B24" s="1" t="s">
        <v>15</v>
      </c>
      <c r="C24" s="15">
        <f>'19StærðDeildar'!C16</f>
        <v>0</v>
      </c>
      <c r="D24" s="15">
        <f>'19StærðDeildar'!D16</f>
        <v>0</v>
      </c>
      <c r="E24" s="15">
        <f>'19StærðDeildar'!G16</f>
        <v>0</v>
      </c>
      <c r="F24" s="14" t="e">
        <f>+'19StærðDeildar'!H16</f>
        <v>#DIV/0!</v>
      </c>
      <c r="G24" s="84" t="e">
        <f>C9*F24</f>
        <v>#DIV/0!</v>
      </c>
      <c r="H24" s="85" t="e">
        <f>G24*(C13/100+1)</f>
        <v>#DIV/0!</v>
      </c>
    </row>
    <row r="25" spans="1:10" x14ac:dyDescent="0.25">
      <c r="A25" s="9"/>
      <c r="B25" s="1" t="s">
        <v>16</v>
      </c>
      <c r="C25" s="15">
        <f>'19StærðDeildar'!C17</f>
        <v>0</v>
      </c>
      <c r="D25" s="15">
        <f>'19StærðDeildar'!D17</f>
        <v>0</v>
      </c>
      <c r="E25" s="15">
        <f>'19StærðDeildar'!G17</f>
        <v>0</v>
      </c>
      <c r="F25" s="14" t="e">
        <f>+'19StærðDeildar'!H17</f>
        <v>#DIV/0!</v>
      </c>
      <c r="G25" s="84" t="e">
        <f>C9*F25</f>
        <v>#DIV/0!</v>
      </c>
      <c r="H25" s="85" t="e">
        <f>G25*(C13/100+1)</f>
        <v>#DIV/0!</v>
      </c>
    </row>
    <row r="26" spans="1:10" x14ac:dyDescent="0.25">
      <c r="A26" s="9"/>
      <c r="B26" s="1" t="s">
        <v>17</v>
      </c>
      <c r="C26" s="15">
        <f>'19StærðDeildar'!C18</f>
        <v>0</v>
      </c>
      <c r="D26" s="15">
        <f>'19StærðDeildar'!D18</f>
        <v>0</v>
      </c>
      <c r="E26" s="15">
        <f>'19StærðDeildar'!G18</f>
        <v>0</v>
      </c>
      <c r="F26" s="14" t="e">
        <f>+'19StærðDeildar'!H18</f>
        <v>#DIV/0!</v>
      </c>
      <c r="G26" s="84" t="e">
        <f>C9*F26</f>
        <v>#DIV/0!</v>
      </c>
      <c r="H26" s="85" t="e">
        <f>G26*(C13/100+1)</f>
        <v>#DIV/0!</v>
      </c>
    </row>
    <row r="27" spans="1:10" x14ac:dyDescent="0.25">
      <c r="A27" s="9"/>
      <c r="B27" s="1" t="s">
        <v>18</v>
      </c>
      <c r="C27" s="15">
        <f>'19StærðDeildar'!C19</f>
        <v>0</v>
      </c>
      <c r="D27" s="15">
        <f>'19StærðDeildar'!D19</f>
        <v>0</v>
      </c>
      <c r="E27" s="15">
        <f>'19StærðDeildar'!G19</f>
        <v>0</v>
      </c>
      <c r="F27" s="14" t="e">
        <f>+'19StærðDeildar'!H19</f>
        <v>#DIV/0!</v>
      </c>
      <c r="G27" s="84" t="e">
        <f>C9*F27</f>
        <v>#DIV/0!</v>
      </c>
      <c r="H27" s="85" t="e">
        <f>G27*(C13/100+1)</f>
        <v>#DIV/0!</v>
      </c>
    </row>
    <row r="28" spans="1:10" x14ac:dyDescent="0.25">
      <c r="A28" s="9"/>
      <c r="B28" s="1" t="s">
        <v>19</v>
      </c>
      <c r="C28" s="15">
        <f>'19StærðDeildar'!C20</f>
        <v>0</v>
      </c>
      <c r="D28" s="15">
        <f>'19StærðDeildar'!D20</f>
        <v>0</v>
      </c>
      <c r="E28" s="15">
        <f>'19StærðDeildar'!G20</f>
        <v>0</v>
      </c>
      <c r="F28" s="14" t="e">
        <f>+'19StærðDeildar'!H20</f>
        <v>#DIV/0!</v>
      </c>
      <c r="G28" s="84" t="e">
        <f>C9*F28</f>
        <v>#DIV/0!</v>
      </c>
      <c r="H28" s="85" t="e">
        <f>G28*(C13/100+1)</f>
        <v>#DIV/0!</v>
      </c>
    </row>
    <row r="29" spans="1:10" x14ac:dyDescent="0.25">
      <c r="A29" s="9"/>
      <c r="B29" s="1" t="s">
        <v>20</v>
      </c>
      <c r="C29" s="15">
        <f>'19StærðDeildar'!C21</f>
        <v>0</v>
      </c>
      <c r="D29" s="15">
        <f>'19StærðDeildar'!D21</f>
        <v>0</v>
      </c>
      <c r="E29" s="15">
        <f>'19StærðDeildar'!G21</f>
        <v>0</v>
      </c>
      <c r="F29" s="14" t="e">
        <f>+'19StærðDeildar'!H21</f>
        <v>#DIV/0!</v>
      </c>
      <c r="G29" s="84" t="e">
        <f>C9*F29</f>
        <v>#DIV/0!</v>
      </c>
      <c r="H29" s="85" t="e">
        <f>G29*(C13/100+1)</f>
        <v>#DIV/0!</v>
      </c>
    </row>
    <row r="30" spans="1:10" x14ac:dyDescent="0.25">
      <c r="A30" s="9"/>
      <c r="B30" s="1" t="s">
        <v>21</v>
      </c>
      <c r="C30" s="15">
        <f>'19StærðDeildar'!C22</f>
        <v>0</v>
      </c>
      <c r="D30" s="15">
        <f>'19StærðDeildar'!D22</f>
        <v>0</v>
      </c>
      <c r="E30" s="15">
        <f>'19StærðDeildar'!G22</f>
        <v>0</v>
      </c>
      <c r="F30" s="14" t="e">
        <f>+'19StærðDeildar'!H22</f>
        <v>#DIV/0!</v>
      </c>
      <c r="G30" s="84" t="e">
        <f>C9*F30</f>
        <v>#DIV/0!</v>
      </c>
      <c r="H30" s="85" t="e">
        <f>G30*(C13/100+1)</f>
        <v>#DIV/0!</v>
      </c>
    </row>
    <row r="31" spans="1:10" x14ac:dyDescent="0.25">
      <c r="A31" s="9"/>
      <c r="B31" s="57" t="s">
        <v>80</v>
      </c>
      <c r="C31" s="15">
        <f>'19StærðDeildar'!C23</f>
        <v>0</v>
      </c>
      <c r="D31" s="15">
        <f>'19StærðDeildar'!D23</f>
        <v>0</v>
      </c>
      <c r="E31" s="15">
        <f>'19StærðDeildar'!G23</f>
        <v>0</v>
      </c>
      <c r="F31" s="14" t="e">
        <f>+'19StærðDeildar'!H23</f>
        <v>#DIV/0!</v>
      </c>
      <c r="G31" s="84" t="e">
        <f>C9*F31</f>
        <v>#DIV/0!</v>
      </c>
      <c r="H31" s="85" t="e">
        <f>G31*(C13/100+1)</f>
        <v>#DIV/0!</v>
      </c>
    </row>
    <row r="32" spans="1:10" ht="6" customHeight="1" x14ac:dyDescent="0.25">
      <c r="A32" s="40"/>
      <c r="B32" s="34"/>
      <c r="C32" s="34"/>
      <c r="D32" s="34"/>
      <c r="E32" s="34"/>
      <c r="F32" s="14"/>
      <c r="G32" s="16"/>
      <c r="H32" s="83"/>
    </row>
    <row r="33" spans="1:8" s="2" customFormat="1" ht="16.5" thickBot="1" x14ac:dyDescent="0.3">
      <c r="A33" s="19"/>
      <c r="B33" s="58" t="s">
        <v>23</v>
      </c>
      <c r="C33" s="20">
        <f t="shared" ref="C33:H33" si="0">SUM(C22:C31)</f>
        <v>0</v>
      </c>
      <c r="D33" s="20">
        <f t="shared" si="0"/>
        <v>0</v>
      </c>
      <c r="E33" s="20">
        <f t="shared" si="0"/>
        <v>0</v>
      </c>
      <c r="F33" s="20" t="e">
        <f t="shared" si="0"/>
        <v>#DIV/0!</v>
      </c>
      <c r="G33" s="20" t="e">
        <f t="shared" si="0"/>
        <v>#DIV/0!</v>
      </c>
      <c r="H33" s="86" t="e">
        <f t="shared" si="0"/>
        <v>#DIV/0!</v>
      </c>
    </row>
    <row r="34" spans="1:8" ht="6" customHeight="1" x14ac:dyDescent="0.25">
      <c r="E34" s="13"/>
      <c r="F34" s="14"/>
    </row>
    <row r="35" spans="1:8" x14ac:dyDescent="0.25">
      <c r="B35" s="1" t="s">
        <v>81</v>
      </c>
    </row>
    <row r="36" spans="1:8" x14ac:dyDescent="0.25">
      <c r="C36" s="161" t="s">
        <v>82</v>
      </c>
      <c r="D36" s="161"/>
    </row>
    <row r="39" spans="1:8" x14ac:dyDescent="0.25">
      <c r="F39" s="120"/>
      <c r="G39" s="120"/>
    </row>
    <row r="40" spans="1:8" x14ac:dyDescent="0.25">
      <c r="C40" s="162" t="s">
        <v>83</v>
      </c>
      <c r="D40" s="162"/>
      <c r="F40" s="161" t="s">
        <v>83</v>
      </c>
      <c r="G40" s="161"/>
    </row>
    <row r="41" spans="1:8" x14ac:dyDescent="0.25">
      <c r="C41" s="116" t="s">
        <v>84</v>
      </c>
      <c r="F41" s="116" t="s">
        <v>85</v>
      </c>
    </row>
  </sheetData>
  <mergeCells count="10">
    <mergeCell ref="A2:H2"/>
    <mergeCell ref="A3:H3"/>
    <mergeCell ref="A4:H4"/>
    <mergeCell ref="B6:H6"/>
    <mergeCell ref="F40:G40"/>
    <mergeCell ref="C40:D40"/>
    <mergeCell ref="C36:D36"/>
    <mergeCell ref="B7:H7"/>
    <mergeCell ref="C5:H5"/>
    <mergeCell ref="A15:B15"/>
  </mergeCells>
  <printOptions horizontalCentered="1"/>
  <pageMargins left="0.39370078740157483" right="0.39370078740157483" top="0.98425196850393704" bottom="0.59055118110236227" header="0.59055118110236227" footer="0.39370078740157483"/>
  <pageSetup paperSize="9" scale="75" orientation="landscape" r:id="rId1"/>
  <headerFooter>
    <oddHeader>&amp;LGrein60 - Sniðmát 3 - Mat á skiptingu eigin fjár fjölgreinafélags&amp;C&amp;N&amp;RLeyfiskerfi KSÍ - 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CEDDC-59A8-4688-84B6-21264BB6A644}">
  <dimension ref="A1:I29"/>
  <sheetViews>
    <sheetView topLeftCell="A3" workbookViewId="0">
      <selection activeCell="A3" sqref="A3:I3"/>
    </sheetView>
  </sheetViews>
  <sheetFormatPr defaultColWidth="9.140625" defaultRowHeight="15.75" x14ac:dyDescent="0.25"/>
  <cols>
    <col min="1" max="1" width="5" style="8" customWidth="1"/>
    <col min="2" max="2" width="27.85546875" style="1" customWidth="1"/>
    <col min="3" max="8" width="14.7109375" style="1" customWidth="1"/>
    <col min="9" max="9" width="55" style="1" customWidth="1"/>
    <col min="10" max="10" width="4.140625" style="1" customWidth="1"/>
    <col min="11" max="16384" width="9.140625" style="1"/>
  </cols>
  <sheetData>
    <row r="1" spans="1:9" ht="16.5" thickBot="1" x14ac:dyDescent="0.3"/>
    <row r="2" spans="1:9" s="30" customFormat="1" ht="21" x14ac:dyDescent="0.35">
      <c r="A2" s="129" t="s">
        <v>137</v>
      </c>
      <c r="B2" s="130"/>
      <c r="C2" s="130"/>
      <c r="D2" s="130"/>
      <c r="E2" s="130"/>
      <c r="F2" s="130"/>
      <c r="G2" s="130"/>
      <c r="H2" s="130"/>
      <c r="I2" s="89"/>
    </row>
    <row r="3" spans="1:9" ht="19.5" customHeight="1" thickBot="1" x14ac:dyDescent="0.35">
      <c r="A3" s="123" t="s">
        <v>118</v>
      </c>
      <c r="B3" s="124"/>
      <c r="C3" s="124"/>
      <c r="D3" s="124"/>
      <c r="E3" s="124"/>
      <c r="F3" s="124"/>
      <c r="G3" s="124"/>
      <c r="H3" s="124"/>
      <c r="I3" s="125"/>
    </row>
    <row r="4" spans="1:9" ht="12" customHeight="1" thickBot="1" x14ac:dyDescent="0.3">
      <c r="A4" s="9"/>
      <c r="I4" s="10"/>
    </row>
    <row r="5" spans="1:9" s="7" customFormat="1" ht="21.75" thickBot="1" x14ac:dyDescent="0.4">
      <c r="A5" s="126" t="s">
        <v>0</v>
      </c>
      <c r="B5" s="127"/>
      <c r="C5" s="128" t="s">
        <v>86</v>
      </c>
      <c r="D5" s="128"/>
      <c r="E5" s="128"/>
      <c r="F5" s="128"/>
      <c r="G5" s="128"/>
      <c r="H5" s="128"/>
      <c r="I5" s="90"/>
    </row>
    <row r="6" spans="1:9" s="3" customFormat="1" ht="48" thickBot="1" x14ac:dyDescent="0.3">
      <c r="A6" s="121" t="s">
        <v>1</v>
      </c>
      <c r="B6" s="122"/>
      <c r="C6" s="79" t="s">
        <v>133</v>
      </c>
      <c r="D6" s="87" t="s">
        <v>134</v>
      </c>
      <c r="E6" s="87" t="s">
        <v>135</v>
      </c>
      <c r="F6" s="87" t="s">
        <v>136</v>
      </c>
      <c r="G6" s="87" t="s">
        <v>2</v>
      </c>
      <c r="H6" s="87" t="s">
        <v>3</v>
      </c>
      <c r="I6" s="18" t="s">
        <v>4</v>
      </c>
    </row>
    <row r="7" spans="1:9" ht="7.5" customHeight="1" x14ac:dyDescent="0.25">
      <c r="A7" s="9"/>
      <c r="I7" s="10"/>
    </row>
    <row r="8" spans="1:9" x14ac:dyDescent="0.25">
      <c r="A8" s="74" t="s">
        <v>5</v>
      </c>
      <c r="B8" s="2"/>
      <c r="I8" s="10"/>
    </row>
    <row r="9" spans="1:9" ht="20.100000000000001" customHeight="1" x14ac:dyDescent="0.25">
      <c r="A9" s="9"/>
      <c r="B9" s="33" t="s">
        <v>6</v>
      </c>
      <c r="C9" s="109">
        <v>155000000</v>
      </c>
      <c r="D9" s="109">
        <v>-154000000</v>
      </c>
      <c r="E9" s="110">
        <f>C9+D9</f>
        <v>1000000</v>
      </c>
      <c r="F9" s="109">
        <v>795000000</v>
      </c>
      <c r="G9" s="94">
        <f t="shared" ref="G9:G11" si="0">(C9-D9)/2</f>
        <v>154500000</v>
      </c>
      <c r="H9" s="44" t="s">
        <v>7</v>
      </c>
      <c r="I9" s="10" t="s">
        <v>87</v>
      </c>
    </row>
    <row r="10" spans="1:9" ht="20.100000000000001" customHeight="1" x14ac:dyDescent="0.25">
      <c r="A10" s="9"/>
      <c r="B10" s="33" t="s">
        <v>8</v>
      </c>
      <c r="C10" s="109">
        <v>0</v>
      </c>
      <c r="D10" s="109">
        <v>0</v>
      </c>
      <c r="E10" s="110">
        <f>C10+D10</f>
        <v>0</v>
      </c>
      <c r="F10" s="109">
        <v>0</v>
      </c>
      <c r="G10" s="94">
        <f t="shared" si="0"/>
        <v>0</v>
      </c>
      <c r="H10" s="44" t="s">
        <v>7</v>
      </c>
      <c r="I10" s="10"/>
    </row>
    <row r="11" spans="1:9" ht="32.25" customHeight="1" x14ac:dyDescent="0.25">
      <c r="A11" s="9"/>
      <c r="B11" s="56" t="s">
        <v>88</v>
      </c>
      <c r="C11" s="109">
        <v>12500000</v>
      </c>
      <c r="D11" s="109">
        <v>-11000000</v>
      </c>
      <c r="E11" s="110">
        <f>C11+D11</f>
        <v>1500000</v>
      </c>
      <c r="F11" s="109">
        <v>5000000</v>
      </c>
      <c r="G11" s="94">
        <f t="shared" si="0"/>
        <v>11750000</v>
      </c>
      <c r="H11" s="44" t="s">
        <v>7</v>
      </c>
      <c r="I11" s="10" t="s">
        <v>89</v>
      </c>
    </row>
    <row r="12" spans="1:9" s="2" customFormat="1" ht="19.5" customHeight="1" x14ac:dyDescent="0.25">
      <c r="A12" s="11"/>
      <c r="B12" s="91" t="s">
        <v>10</v>
      </c>
      <c r="C12" s="92">
        <f t="shared" ref="C12:G12" si="1">SUM(C9:C11)</f>
        <v>167500000</v>
      </c>
      <c r="D12" s="92">
        <f t="shared" si="1"/>
        <v>-165000000</v>
      </c>
      <c r="E12" s="92">
        <f t="shared" si="1"/>
        <v>2500000</v>
      </c>
      <c r="F12" s="92">
        <f>SUM(F9:F11)</f>
        <v>800000000</v>
      </c>
      <c r="G12" s="92">
        <f t="shared" si="1"/>
        <v>166250000</v>
      </c>
      <c r="H12" s="44" t="s">
        <v>7</v>
      </c>
      <c r="I12" s="23"/>
    </row>
    <row r="13" spans="1:9" ht="15.75" customHeight="1" x14ac:dyDescent="0.25">
      <c r="A13" s="22" t="s">
        <v>11</v>
      </c>
      <c r="B13" s="24"/>
      <c r="C13" s="43"/>
      <c r="D13" s="43"/>
      <c r="E13" s="43"/>
      <c r="F13" s="43"/>
      <c r="G13" s="32"/>
      <c r="H13" s="44"/>
      <c r="I13" s="10"/>
    </row>
    <row r="14" spans="1:9" s="2" customFormat="1" ht="20.100000000000001" customHeight="1" x14ac:dyDescent="0.25">
      <c r="A14" s="11"/>
      <c r="B14" s="2" t="s">
        <v>12</v>
      </c>
      <c r="C14" s="111">
        <v>200000000</v>
      </c>
      <c r="D14" s="111">
        <v>-198000000</v>
      </c>
      <c r="E14" s="111">
        <f>C14+D14</f>
        <v>2000000</v>
      </c>
      <c r="F14" s="111">
        <v>5000000</v>
      </c>
      <c r="G14" s="39">
        <f t="shared" ref="G14:G22" si="2">(C14-D14)/2</f>
        <v>199000000</v>
      </c>
      <c r="H14" s="42">
        <f>G14/G25</f>
        <v>0.43506777437691296</v>
      </c>
      <c r="I14" s="23" t="s">
        <v>13</v>
      </c>
    </row>
    <row r="15" spans="1:9" ht="20.100000000000001" customHeight="1" x14ac:dyDescent="0.25">
      <c r="A15" s="9"/>
      <c r="B15" s="1" t="s">
        <v>90</v>
      </c>
      <c r="C15" s="112">
        <v>7000000</v>
      </c>
      <c r="D15" s="112">
        <v>-6500000</v>
      </c>
      <c r="E15" s="112">
        <f t="shared" ref="E15:E23" si="3">C15+D15</f>
        <v>500000</v>
      </c>
      <c r="F15" s="112">
        <v>500000</v>
      </c>
      <c r="G15" s="36">
        <f t="shared" si="2"/>
        <v>6750000</v>
      </c>
      <c r="H15" s="14">
        <f>G15/G25</f>
        <v>1.4757324005247048E-2</v>
      </c>
      <c r="I15" s="10" t="s">
        <v>91</v>
      </c>
    </row>
    <row r="16" spans="1:9" ht="20.100000000000001" customHeight="1" x14ac:dyDescent="0.25">
      <c r="A16" s="9"/>
      <c r="B16" s="1" t="s">
        <v>92</v>
      </c>
      <c r="C16" s="112">
        <v>48000000</v>
      </c>
      <c r="D16" s="112">
        <v>-47000000</v>
      </c>
      <c r="E16" s="112">
        <f>C16+D16</f>
        <v>1000000</v>
      </c>
      <c r="F16" s="112">
        <v>2000000</v>
      </c>
      <c r="G16" s="36">
        <f>(C16-D16)/2</f>
        <v>47500000</v>
      </c>
      <c r="H16" s="14">
        <f>G16/G25</f>
        <v>0.10384783559247923</v>
      </c>
      <c r="I16" s="10" t="s">
        <v>91</v>
      </c>
    </row>
    <row r="17" spans="1:9" ht="20.100000000000001" customHeight="1" x14ac:dyDescent="0.25">
      <c r="A17" s="9"/>
      <c r="B17" s="1" t="s">
        <v>93</v>
      </c>
      <c r="C17" s="112">
        <v>95000000</v>
      </c>
      <c r="D17" s="112">
        <v>-98000000</v>
      </c>
      <c r="E17" s="112">
        <f t="shared" si="3"/>
        <v>-3000000</v>
      </c>
      <c r="F17" s="112">
        <v>-3000000</v>
      </c>
      <c r="G17" s="36">
        <f t="shared" si="2"/>
        <v>96500000</v>
      </c>
      <c r="H17" s="14">
        <f>G17/G25</f>
        <v>0.21097507651945779</v>
      </c>
      <c r="I17" s="10" t="s">
        <v>13</v>
      </c>
    </row>
    <row r="18" spans="1:9" ht="20.100000000000001" customHeight="1" x14ac:dyDescent="0.25">
      <c r="A18" s="9"/>
      <c r="B18" s="1" t="s">
        <v>94</v>
      </c>
      <c r="C18" s="112">
        <v>80000000</v>
      </c>
      <c r="D18" s="112">
        <v>-78000000</v>
      </c>
      <c r="E18" s="112">
        <f t="shared" si="3"/>
        <v>2000000</v>
      </c>
      <c r="F18" s="112">
        <v>1500000</v>
      </c>
      <c r="G18" s="36">
        <f t="shared" si="2"/>
        <v>79000000</v>
      </c>
      <c r="H18" s="14">
        <f>G18/G25</f>
        <v>0.17271534761696547</v>
      </c>
      <c r="I18" s="10" t="s">
        <v>13</v>
      </c>
    </row>
    <row r="19" spans="1:9" ht="20.100000000000001" customHeight="1" x14ac:dyDescent="0.25">
      <c r="A19" s="9"/>
      <c r="B19" s="1" t="s">
        <v>95</v>
      </c>
      <c r="C19" s="112">
        <v>9000000</v>
      </c>
      <c r="D19" s="112">
        <v>-8800000</v>
      </c>
      <c r="E19" s="112">
        <f t="shared" si="3"/>
        <v>200000</v>
      </c>
      <c r="F19" s="112">
        <v>300000</v>
      </c>
      <c r="G19" s="36">
        <f t="shared" si="2"/>
        <v>8900000</v>
      </c>
      <c r="H19" s="14">
        <f>G19/G25</f>
        <v>1.9457804984696108E-2</v>
      </c>
      <c r="I19" s="10" t="s">
        <v>96</v>
      </c>
    </row>
    <row r="20" spans="1:9" ht="20.100000000000001" customHeight="1" x14ac:dyDescent="0.25">
      <c r="A20" s="9"/>
      <c r="B20" s="1" t="s">
        <v>97</v>
      </c>
      <c r="C20" s="112">
        <v>20000000</v>
      </c>
      <c r="D20" s="112">
        <v>-19500000</v>
      </c>
      <c r="E20" s="112">
        <f t="shared" si="3"/>
        <v>500000</v>
      </c>
      <c r="F20" s="112">
        <v>500000</v>
      </c>
      <c r="G20" s="36">
        <f>(C20-D20)/2</f>
        <v>19750000</v>
      </c>
      <c r="H20" s="14">
        <f>G20/G25</f>
        <v>4.3178836904241368E-2</v>
      </c>
      <c r="I20" s="10" t="s">
        <v>91</v>
      </c>
    </row>
    <row r="21" spans="1:9" ht="19.5" customHeight="1" x14ac:dyDescent="0.25">
      <c r="A21" s="9"/>
      <c r="B21" s="1" t="s">
        <v>20</v>
      </c>
      <c r="C21" s="112">
        <v>0</v>
      </c>
      <c r="D21" s="112">
        <v>0</v>
      </c>
      <c r="E21" s="112">
        <f t="shared" si="3"/>
        <v>0</v>
      </c>
      <c r="F21" s="112">
        <v>0</v>
      </c>
      <c r="G21" s="36">
        <f t="shared" si="2"/>
        <v>0</v>
      </c>
      <c r="H21" s="14">
        <f>G21/G25</f>
        <v>0</v>
      </c>
      <c r="I21" s="29"/>
    </row>
    <row r="22" spans="1:9" ht="20.100000000000001" customHeight="1" x14ac:dyDescent="0.25">
      <c r="A22" s="9"/>
      <c r="B22" s="1" t="s">
        <v>21</v>
      </c>
      <c r="C22" s="112">
        <v>0</v>
      </c>
      <c r="D22" s="112">
        <v>0</v>
      </c>
      <c r="E22" s="112">
        <f t="shared" si="3"/>
        <v>0</v>
      </c>
      <c r="F22" s="112">
        <v>0</v>
      </c>
      <c r="G22" s="36">
        <f t="shared" si="2"/>
        <v>0</v>
      </c>
      <c r="H22" s="14">
        <f>G22/G25</f>
        <v>0</v>
      </c>
      <c r="I22" s="10"/>
    </row>
    <row r="23" spans="1:9" ht="31.5" x14ac:dyDescent="0.25">
      <c r="A23" s="9"/>
      <c r="B23" s="57" t="s">
        <v>22</v>
      </c>
      <c r="C23" s="112">
        <v>0</v>
      </c>
      <c r="D23" s="112">
        <v>0</v>
      </c>
      <c r="E23" s="112">
        <f t="shared" si="3"/>
        <v>0</v>
      </c>
      <c r="F23" s="112">
        <v>0</v>
      </c>
      <c r="G23" s="36">
        <f>(C23-D23)/2</f>
        <v>0</v>
      </c>
      <c r="H23" s="14">
        <f>G23/G25</f>
        <v>0</v>
      </c>
      <c r="I23" s="10"/>
    </row>
    <row r="24" spans="1:9" s="34" customFormat="1" ht="5.25" customHeight="1" x14ac:dyDescent="0.25">
      <c r="A24" s="40"/>
      <c r="G24" s="13"/>
      <c r="I24" s="41"/>
    </row>
    <row r="25" spans="1:9" s="2" customFormat="1" ht="20.100000000000001" customHeight="1" thickBot="1" x14ac:dyDescent="0.3">
      <c r="A25" s="19"/>
      <c r="B25" s="58" t="s">
        <v>23</v>
      </c>
      <c r="C25" s="95">
        <f t="shared" ref="C25:G25" si="4">SUM(C14:C23)</f>
        <v>459000000</v>
      </c>
      <c r="D25" s="95">
        <f t="shared" si="4"/>
        <v>-455800000</v>
      </c>
      <c r="E25" s="95">
        <f t="shared" si="4"/>
        <v>3200000</v>
      </c>
      <c r="F25" s="95">
        <f t="shared" si="4"/>
        <v>6800000</v>
      </c>
      <c r="G25" s="95">
        <f t="shared" si="4"/>
        <v>457400000</v>
      </c>
      <c r="H25" s="93">
        <f>SUM(H14:H23)</f>
        <v>1</v>
      </c>
      <c r="I25" s="17" t="s">
        <v>98</v>
      </c>
    </row>
    <row r="26" spans="1:9" ht="32.25" thickBot="1" x14ac:dyDescent="0.3">
      <c r="A26" s="59"/>
      <c r="B26" s="62" t="s">
        <v>25</v>
      </c>
      <c r="C26" s="20">
        <f>C12+C25</f>
        <v>626500000</v>
      </c>
      <c r="D26" s="20">
        <f>D12+D25</f>
        <v>-620800000</v>
      </c>
      <c r="E26" s="20">
        <f>E12+E25</f>
        <v>5700000</v>
      </c>
      <c r="F26" s="20">
        <f>F12+F25</f>
        <v>806800000</v>
      </c>
      <c r="G26" s="20">
        <f>G12+G25</f>
        <v>623650000</v>
      </c>
      <c r="H26" s="60"/>
      <c r="I26" s="61"/>
    </row>
    <row r="27" spans="1:9" x14ac:dyDescent="0.25">
      <c r="F27" s="16">
        <f>F24-F23</f>
        <v>0</v>
      </c>
    </row>
    <row r="28" spans="1:9" x14ac:dyDescent="0.25">
      <c r="B28" s="1" t="s">
        <v>26</v>
      </c>
    </row>
    <row r="29" spans="1:9" x14ac:dyDescent="0.25">
      <c r="B29" s="1" t="s">
        <v>27</v>
      </c>
    </row>
  </sheetData>
  <mergeCells count="5">
    <mergeCell ref="A2:H2"/>
    <mergeCell ref="A3:I3"/>
    <mergeCell ref="A5:B5"/>
    <mergeCell ref="C5:H5"/>
    <mergeCell ref="A6:B6"/>
  </mergeCells>
  <printOptions horizontalCentered="1"/>
  <pageMargins left="0.59055118110236227" right="0.59055118110236227" top="0.98425196850393704" bottom="0.59055118110236227" header="0.59055118110236227" footer="0.31496062992125984"/>
  <pageSetup paperSize="9" scale="75" orientation="landscape" verticalDpi="0" r:id="rId1"/>
  <headerFooter>
    <oddHeader>&amp;LGrein 60 - Sniðmát 1 - Upplýsingar um deildir&amp;RLeyfiskerfi KSÍ - 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topLeftCell="A42" workbookViewId="0">
      <selection activeCell="D6" sqref="D6"/>
    </sheetView>
  </sheetViews>
  <sheetFormatPr defaultColWidth="9.140625" defaultRowHeight="15.75" x14ac:dyDescent="0.25"/>
  <cols>
    <col min="1" max="1" width="5" style="1" customWidth="1"/>
    <col min="2" max="2" width="39.7109375" style="1" customWidth="1"/>
    <col min="3" max="4" width="18.5703125" style="1" customWidth="1"/>
    <col min="5" max="5" width="17.28515625" style="1" customWidth="1"/>
    <col min="6" max="6" width="13.140625" style="1" customWidth="1"/>
    <col min="7" max="7" width="27.7109375" style="1" customWidth="1"/>
    <col min="8" max="8" width="22.85546875" style="1" customWidth="1"/>
    <col min="9" max="9" width="9.140625" style="1"/>
    <col min="10" max="10" width="24.5703125" style="1" customWidth="1"/>
    <col min="11" max="16384" width="9.140625" style="1"/>
  </cols>
  <sheetData>
    <row r="1" spans="1:8" ht="16.5" thickBot="1" x14ac:dyDescent="0.3"/>
    <row r="2" spans="1:8" s="30" customFormat="1" ht="21" x14ac:dyDescent="0.35">
      <c r="A2" s="129" t="s">
        <v>123</v>
      </c>
      <c r="B2" s="130"/>
      <c r="C2" s="130"/>
      <c r="D2" s="130"/>
      <c r="E2" s="130"/>
      <c r="F2" s="130"/>
      <c r="G2" s="133"/>
      <c r="H2" s="54"/>
    </row>
    <row r="3" spans="1:8" s="2" customFormat="1" ht="16.5" thickBot="1" x14ac:dyDescent="0.3">
      <c r="A3" s="134" t="s">
        <v>28</v>
      </c>
      <c r="B3" s="135"/>
      <c r="C3" s="135"/>
      <c r="D3" s="135"/>
      <c r="E3" s="135"/>
      <c r="F3" s="135"/>
      <c r="G3" s="136"/>
    </row>
    <row r="4" spans="1:8" ht="12" customHeight="1" thickBot="1" x14ac:dyDescent="0.3">
      <c r="A4" s="137"/>
      <c r="B4" s="138"/>
      <c r="C4" s="138"/>
      <c r="D4" s="138"/>
      <c r="E4" s="138"/>
      <c r="F4" s="138"/>
      <c r="G4" s="139"/>
    </row>
    <row r="5" spans="1:8" s="4" customFormat="1" ht="21.75" thickBot="1" x14ac:dyDescent="0.4">
      <c r="A5" s="126" t="s">
        <v>29</v>
      </c>
      <c r="B5" s="127"/>
      <c r="C5" s="169" t="s">
        <v>86</v>
      </c>
      <c r="D5" s="169"/>
      <c r="E5" s="169"/>
      <c r="F5" s="169"/>
      <c r="G5" s="170"/>
    </row>
    <row r="6" spans="1:8" s="2" customFormat="1" ht="32.25" thickBot="1" x14ac:dyDescent="0.3">
      <c r="A6" s="131" t="s">
        <v>30</v>
      </c>
      <c r="B6" s="132"/>
      <c r="C6" s="87" t="s">
        <v>124</v>
      </c>
      <c r="D6" s="87" t="s">
        <v>125</v>
      </c>
      <c r="E6" s="122" t="s">
        <v>31</v>
      </c>
      <c r="F6" s="122"/>
      <c r="G6" s="142"/>
      <c r="H6" s="100"/>
    </row>
    <row r="7" spans="1:8" s="5" customFormat="1" ht="19.5" customHeight="1" x14ac:dyDescent="0.3">
      <c r="A7" s="25" t="s">
        <v>32</v>
      </c>
      <c r="C7" s="101"/>
      <c r="E7" s="145"/>
      <c r="F7" s="145"/>
      <c r="G7" s="146"/>
    </row>
    <row r="8" spans="1:8" s="2" customFormat="1" ht="19.5" customHeight="1" x14ac:dyDescent="0.25">
      <c r="A8" s="147" t="s">
        <v>33</v>
      </c>
      <c r="B8" s="148"/>
      <c r="C8" s="12"/>
      <c r="E8" s="145"/>
      <c r="F8" s="145"/>
      <c r="G8" s="146"/>
    </row>
    <row r="9" spans="1:8" s="2" customFormat="1" ht="19.5" customHeight="1" x14ac:dyDescent="0.25">
      <c r="A9" s="96" t="s">
        <v>34</v>
      </c>
      <c r="C9" s="12"/>
      <c r="E9" s="145"/>
      <c r="F9" s="145"/>
      <c r="G9" s="146"/>
    </row>
    <row r="10" spans="1:8" x14ac:dyDescent="0.25">
      <c r="A10" s="21"/>
      <c r="B10" s="13" t="s">
        <v>99</v>
      </c>
      <c r="C10" s="117">
        <v>450000000</v>
      </c>
      <c r="D10" s="13"/>
      <c r="E10" s="145" t="s">
        <v>100</v>
      </c>
      <c r="F10" s="145"/>
      <c r="G10" s="146"/>
    </row>
    <row r="11" spans="1:8" x14ac:dyDescent="0.25">
      <c r="A11" s="21"/>
      <c r="B11" s="13" t="s">
        <v>101</v>
      </c>
      <c r="C11" s="117">
        <v>85000000</v>
      </c>
      <c r="D11" s="13"/>
      <c r="E11" s="145" t="s">
        <v>100</v>
      </c>
      <c r="F11" s="145"/>
      <c r="G11" s="146"/>
    </row>
    <row r="12" spans="1:8" x14ac:dyDescent="0.25">
      <c r="A12" s="21"/>
      <c r="B12" s="13" t="s">
        <v>102</v>
      </c>
      <c r="C12" s="117">
        <v>80000000</v>
      </c>
      <c r="D12" s="13"/>
      <c r="E12" s="145" t="s">
        <v>100</v>
      </c>
      <c r="F12" s="145"/>
      <c r="G12" s="146"/>
    </row>
    <row r="13" spans="1:8" x14ac:dyDescent="0.25">
      <c r="A13" s="21"/>
      <c r="B13" s="13" t="s">
        <v>103</v>
      </c>
      <c r="C13" s="117">
        <v>70000000</v>
      </c>
      <c r="D13" s="13"/>
      <c r="E13" s="145"/>
      <c r="F13" s="145"/>
      <c r="G13" s="146"/>
    </row>
    <row r="14" spans="1:8" x14ac:dyDescent="0.25">
      <c r="A14" s="21"/>
      <c r="B14" s="13" t="s">
        <v>104</v>
      </c>
      <c r="C14" s="117">
        <v>75000000</v>
      </c>
      <c r="D14" s="13"/>
      <c r="E14" s="145"/>
      <c r="F14" s="145"/>
      <c r="G14" s="146"/>
    </row>
    <row r="15" spans="1:8" s="2" customFormat="1" ht="19.5" customHeight="1" x14ac:dyDescent="0.25">
      <c r="A15" s="22"/>
      <c r="B15" s="15" t="s">
        <v>40</v>
      </c>
      <c r="C15" s="15"/>
      <c r="D15" s="71">
        <f>SUM(C10:C14)</f>
        <v>760000000</v>
      </c>
      <c r="E15" s="143"/>
      <c r="F15" s="143"/>
      <c r="G15" s="144"/>
    </row>
    <row r="16" spans="1:8" ht="6" customHeight="1" x14ac:dyDescent="0.25">
      <c r="A16" s="21"/>
      <c r="B16" s="32"/>
      <c r="C16" s="13"/>
      <c r="D16" s="66"/>
      <c r="E16" s="143"/>
      <c r="F16" s="143"/>
      <c r="G16" s="144"/>
    </row>
    <row r="17" spans="1:7" x14ac:dyDescent="0.25">
      <c r="A17" s="97" t="s">
        <v>41</v>
      </c>
      <c r="B17" s="13"/>
      <c r="C17" s="13"/>
      <c r="D17" s="66"/>
      <c r="E17" s="143"/>
      <c r="F17" s="143"/>
      <c r="G17" s="144"/>
    </row>
    <row r="18" spans="1:7" x14ac:dyDescent="0.25">
      <c r="A18" s="21"/>
      <c r="B18" s="13" t="s">
        <v>105</v>
      </c>
      <c r="C18" s="117">
        <v>50000000</v>
      </c>
      <c r="D18" s="66"/>
      <c r="E18" s="145"/>
      <c r="F18" s="145"/>
      <c r="G18" s="146"/>
    </row>
    <row r="19" spans="1:7" x14ac:dyDescent="0.25">
      <c r="A19" s="21"/>
      <c r="B19" s="13" t="s">
        <v>106</v>
      </c>
      <c r="C19" s="117">
        <v>0</v>
      </c>
      <c r="D19" s="66"/>
      <c r="E19" s="145"/>
      <c r="F19" s="145"/>
      <c r="G19" s="146"/>
    </row>
    <row r="20" spans="1:7" x14ac:dyDescent="0.25">
      <c r="A20" s="21"/>
      <c r="B20" s="64" t="s">
        <v>44</v>
      </c>
      <c r="C20" s="117">
        <v>0</v>
      </c>
      <c r="D20" s="66"/>
      <c r="E20" s="145"/>
      <c r="F20" s="145"/>
      <c r="G20" s="146"/>
    </row>
    <row r="21" spans="1:7" s="2" customFormat="1" x14ac:dyDescent="0.25">
      <c r="A21" s="22"/>
      <c r="B21" s="15" t="s">
        <v>40</v>
      </c>
      <c r="C21" s="15"/>
      <c r="D21" s="71">
        <f>SUM(C18:C20)</f>
        <v>50000000</v>
      </c>
      <c r="E21" s="145"/>
      <c r="F21" s="145"/>
      <c r="G21" s="146"/>
    </row>
    <row r="22" spans="1:7" s="2" customFormat="1" ht="6" customHeight="1" x14ac:dyDescent="0.25">
      <c r="A22" s="22"/>
      <c r="B22" s="15"/>
      <c r="C22" s="15"/>
      <c r="D22" s="71"/>
      <c r="E22" s="145"/>
      <c r="F22" s="145"/>
      <c r="G22" s="146"/>
    </row>
    <row r="23" spans="1:7" s="2" customFormat="1" x14ac:dyDescent="0.25">
      <c r="A23" s="75" t="s">
        <v>45</v>
      </c>
      <c r="B23" s="15"/>
      <c r="C23" s="15"/>
      <c r="D23" s="71"/>
      <c r="E23" s="145"/>
      <c r="F23" s="145"/>
      <c r="G23" s="146"/>
    </row>
    <row r="24" spans="1:7" x14ac:dyDescent="0.25">
      <c r="A24" s="21"/>
      <c r="B24" s="13" t="s">
        <v>107</v>
      </c>
      <c r="C24" s="117">
        <v>1000000</v>
      </c>
      <c r="D24" s="66"/>
      <c r="E24" s="145"/>
      <c r="F24" s="145"/>
      <c r="G24" s="146"/>
    </row>
    <row r="25" spans="1:7" x14ac:dyDescent="0.25">
      <c r="A25" s="21"/>
      <c r="B25" s="13" t="s">
        <v>108</v>
      </c>
      <c r="C25" s="117">
        <v>5800000</v>
      </c>
      <c r="D25" s="66"/>
      <c r="E25" s="145"/>
      <c r="F25" s="145"/>
      <c r="G25" s="146"/>
    </row>
    <row r="26" spans="1:7" x14ac:dyDescent="0.25">
      <c r="A26" s="21"/>
      <c r="B26" s="13" t="s">
        <v>48</v>
      </c>
      <c r="C26" s="117">
        <v>0</v>
      </c>
      <c r="D26" s="66"/>
      <c r="E26" s="145"/>
      <c r="F26" s="145"/>
      <c r="G26" s="146"/>
    </row>
    <row r="27" spans="1:7" x14ac:dyDescent="0.25">
      <c r="A27" s="21"/>
      <c r="B27" s="15" t="s">
        <v>40</v>
      </c>
      <c r="C27" s="13"/>
      <c r="D27" s="71">
        <f>SUM(C24:C26)</f>
        <v>6800000</v>
      </c>
      <c r="E27" s="145"/>
      <c r="F27" s="145"/>
      <c r="G27" s="146"/>
    </row>
    <row r="28" spans="1:7" s="2" customFormat="1" x14ac:dyDescent="0.25">
      <c r="A28" s="22" t="s">
        <v>49</v>
      </c>
      <c r="B28" s="15"/>
      <c r="C28" s="15"/>
      <c r="D28" s="71">
        <f>SUM(C10:C27)</f>
        <v>816800000</v>
      </c>
      <c r="E28" s="145"/>
      <c r="F28" s="145"/>
      <c r="G28" s="146"/>
    </row>
    <row r="29" spans="1:7" ht="6" customHeight="1" x14ac:dyDescent="0.25">
      <c r="A29" s="21"/>
      <c r="C29" s="13"/>
      <c r="E29" s="145"/>
      <c r="F29" s="145"/>
      <c r="G29" s="146"/>
    </row>
    <row r="30" spans="1:7" s="5" customFormat="1" ht="19.5" customHeight="1" x14ac:dyDescent="0.3">
      <c r="A30" s="102" t="s">
        <v>50</v>
      </c>
      <c r="B30" s="26"/>
      <c r="C30" s="26"/>
      <c r="D30" s="26"/>
      <c r="E30" s="145"/>
      <c r="F30" s="145"/>
      <c r="G30" s="146"/>
    </row>
    <row r="31" spans="1:7" x14ac:dyDescent="0.25">
      <c r="A31" s="21"/>
      <c r="B31" s="13" t="s">
        <v>51</v>
      </c>
      <c r="C31" s="117">
        <v>20000000</v>
      </c>
      <c r="D31" s="13"/>
      <c r="E31" s="145"/>
      <c r="F31" s="145"/>
      <c r="G31" s="146"/>
    </row>
    <row r="32" spans="1:7" x14ac:dyDescent="0.25">
      <c r="A32" s="21"/>
      <c r="B32" s="13" t="s">
        <v>52</v>
      </c>
      <c r="C32" s="117">
        <v>10000000</v>
      </c>
      <c r="D32" s="13"/>
      <c r="E32" s="145"/>
      <c r="F32" s="145"/>
      <c r="G32" s="146"/>
    </row>
    <row r="33" spans="1:10" x14ac:dyDescent="0.25">
      <c r="A33" s="21"/>
      <c r="B33" s="13" t="s">
        <v>53</v>
      </c>
      <c r="C33" s="117">
        <v>15000000</v>
      </c>
      <c r="D33" s="13"/>
      <c r="E33" s="145"/>
      <c r="F33" s="145"/>
      <c r="G33" s="146"/>
    </row>
    <row r="34" spans="1:10" x14ac:dyDescent="0.25">
      <c r="A34" s="21"/>
      <c r="B34" s="13" t="s">
        <v>54</v>
      </c>
      <c r="C34" s="117">
        <v>35000000</v>
      </c>
      <c r="D34" s="13"/>
      <c r="E34" s="145"/>
      <c r="F34" s="145"/>
      <c r="G34" s="146"/>
    </row>
    <row r="35" spans="1:10" x14ac:dyDescent="0.25">
      <c r="A35" s="21"/>
      <c r="B35" s="13" t="s">
        <v>55</v>
      </c>
      <c r="C35" s="117">
        <v>10000000</v>
      </c>
      <c r="D35" s="13"/>
      <c r="E35" s="145"/>
      <c r="F35" s="145"/>
      <c r="G35" s="146"/>
    </row>
    <row r="36" spans="1:10" s="2" customFormat="1" x14ac:dyDescent="0.25">
      <c r="A36" s="22" t="s">
        <v>56</v>
      </c>
      <c r="B36" s="15"/>
      <c r="C36" s="15"/>
      <c r="D36" s="35">
        <f>SUM(C31:C35)</f>
        <v>90000000</v>
      </c>
      <c r="E36" s="145"/>
      <c r="F36" s="145"/>
      <c r="G36" s="146"/>
      <c r="J36" s="1"/>
    </row>
    <row r="37" spans="1:10" ht="6" customHeight="1" x14ac:dyDescent="0.25">
      <c r="A37" s="21"/>
      <c r="B37" s="13"/>
      <c r="C37" s="13"/>
      <c r="D37" s="13"/>
      <c r="E37" s="145"/>
      <c r="F37" s="145"/>
      <c r="G37" s="146"/>
    </row>
    <row r="38" spans="1:10" s="5" customFormat="1" ht="17.25" x14ac:dyDescent="0.3">
      <c r="A38" s="103" t="s">
        <v>57</v>
      </c>
      <c r="B38" s="104"/>
      <c r="C38" s="104"/>
      <c r="D38" s="106">
        <f>D28+D36</f>
        <v>906800000</v>
      </c>
      <c r="E38" s="149"/>
      <c r="F38" s="149"/>
      <c r="G38" s="150"/>
    </row>
    <row r="39" spans="1:10" ht="12" customHeight="1" x14ac:dyDescent="0.25">
      <c r="A39" s="21"/>
      <c r="B39" s="13"/>
      <c r="C39" s="13"/>
      <c r="D39" s="36"/>
      <c r="E39" s="145"/>
      <c r="F39" s="145"/>
      <c r="G39" s="146"/>
    </row>
    <row r="40" spans="1:10" s="5" customFormat="1" ht="17.25" x14ac:dyDescent="0.3">
      <c r="A40" s="25" t="s">
        <v>58</v>
      </c>
      <c r="B40" s="26"/>
      <c r="C40" s="26"/>
      <c r="D40" s="38">
        <f>'19StærðDeildarDæmi'!F12</f>
        <v>800000000</v>
      </c>
      <c r="E40" s="145" t="s">
        <v>109</v>
      </c>
      <c r="F40" s="145"/>
      <c r="G40" s="146"/>
      <c r="J40" s="45"/>
    </row>
    <row r="41" spans="1:10" s="2" customFormat="1" ht="7.5" customHeight="1" x14ac:dyDescent="0.25">
      <c r="A41" s="22"/>
      <c r="B41" s="15"/>
      <c r="C41" s="15"/>
      <c r="D41" s="39"/>
      <c r="E41" s="145"/>
      <c r="F41" s="145"/>
      <c r="G41" s="146"/>
    </row>
    <row r="42" spans="1:10" x14ac:dyDescent="0.25">
      <c r="A42" s="97" t="s">
        <v>59</v>
      </c>
      <c r="B42" s="15"/>
      <c r="C42" s="13"/>
      <c r="D42" s="15">
        <v>80000000</v>
      </c>
      <c r="E42" s="145" t="s">
        <v>110</v>
      </c>
      <c r="F42" s="145"/>
      <c r="G42" s="146"/>
    </row>
    <row r="43" spans="1:10" x14ac:dyDescent="0.25">
      <c r="A43" s="97" t="s">
        <v>60</v>
      </c>
      <c r="B43" s="15"/>
      <c r="C43" s="13"/>
      <c r="D43" s="15"/>
      <c r="E43" s="145"/>
      <c r="F43" s="145"/>
      <c r="G43" s="146"/>
    </row>
    <row r="44" spans="1:10" x14ac:dyDescent="0.25">
      <c r="A44" s="21"/>
      <c r="B44" s="13" t="s">
        <v>111</v>
      </c>
      <c r="C44" s="117">
        <v>3800000</v>
      </c>
      <c r="D44" s="13"/>
      <c r="E44" s="145"/>
      <c r="F44" s="145"/>
      <c r="G44" s="146"/>
    </row>
    <row r="45" spans="1:10" x14ac:dyDescent="0.25">
      <c r="A45" s="21"/>
      <c r="B45" s="13" t="s">
        <v>112</v>
      </c>
      <c r="C45" s="117">
        <v>12000000</v>
      </c>
      <c r="D45" s="13"/>
      <c r="E45" s="145"/>
      <c r="F45" s="145"/>
      <c r="G45" s="146"/>
    </row>
    <row r="46" spans="1:10" x14ac:dyDescent="0.25">
      <c r="A46" s="21"/>
      <c r="B46" s="13" t="s">
        <v>62</v>
      </c>
      <c r="C46" s="117">
        <v>11000000</v>
      </c>
      <c r="D46" s="13"/>
      <c r="E46" s="145"/>
      <c r="F46" s="145"/>
      <c r="G46" s="146"/>
    </row>
    <row r="47" spans="1:10" s="2" customFormat="1" x14ac:dyDescent="0.25">
      <c r="A47" s="22" t="s">
        <v>63</v>
      </c>
      <c r="B47" s="15"/>
      <c r="C47" s="15"/>
      <c r="D47" s="15">
        <f>SUM(C44:C46)</f>
        <v>26800000</v>
      </c>
      <c r="E47" s="145"/>
      <c r="F47" s="145"/>
      <c r="G47" s="146"/>
    </row>
    <row r="48" spans="1:10" ht="5.25" customHeight="1" x14ac:dyDescent="0.25">
      <c r="A48" s="21"/>
      <c r="B48" s="15"/>
      <c r="C48" s="13"/>
      <c r="D48" s="66"/>
      <c r="E48" s="145"/>
      <c r="F48" s="145"/>
      <c r="G48" s="146"/>
    </row>
    <row r="49" spans="1:7" s="5" customFormat="1" ht="17.25" x14ac:dyDescent="0.3">
      <c r="A49" s="25" t="s">
        <v>64</v>
      </c>
      <c r="B49" s="26"/>
      <c r="C49" s="26"/>
      <c r="D49" s="73">
        <f>SUM(D42:D48)</f>
        <v>106800000</v>
      </c>
      <c r="E49" s="145"/>
      <c r="F49" s="145"/>
      <c r="G49" s="146"/>
    </row>
    <row r="50" spans="1:7" ht="6" customHeight="1" x14ac:dyDescent="0.25">
      <c r="A50" s="21"/>
      <c r="B50" s="15"/>
      <c r="C50" s="15"/>
      <c r="D50" s="66"/>
      <c r="E50" s="145"/>
      <c r="F50" s="145"/>
      <c r="G50" s="146"/>
    </row>
    <row r="51" spans="1:7" s="6" customFormat="1" ht="18" thickBot="1" x14ac:dyDescent="0.35">
      <c r="A51" s="88" t="s">
        <v>65</v>
      </c>
      <c r="B51" s="98"/>
      <c r="C51" s="98"/>
      <c r="D51" s="99">
        <f>D40+D49</f>
        <v>906800000</v>
      </c>
      <c r="E51" s="151"/>
      <c r="F51" s="151"/>
      <c r="G51" s="152"/>
    </row>
    <row r="52" spans="1:7" x14ac:dyDescent="0.25">
      <c r="B52" s="15"/>
      <c r="C52" s="15"/>
      <c r="D52" s="13"/>
      <c r="E52" s="13"/>
      <c r="F52" s="13"/>
    </row>
  </sheetData>
  <mergeCells count="53">
    <mergeCell ref="A5:B5"/>
    <mergeCell ref="C5:G5"/>
    <mergeCell ref="E40:G40"/>
    <mergeCell ref="A8:B8"/>
    <mergeCell ref="E6:G6"/>
    <mergeCell ref="E10:G10"/>
    <mergeCell ref="E11:G11"/>
    <mergeCell ref="E12:G12"/>
    <mergeCell ref="E13:G13"/>
    <mergeCell ref="E14:G14"/>
    <mergeCell ref="E18:G18"/>
    <mergeCell ref="E19:G19"/>
    <mergeCell ref="E20:G20"/>
    <mergeCell ref="E24:G24"/>
    <mergeCell ref="E25:G25"/>
    <mergeCell ref="E26:G26"/>
    <mergeCell ref="E31:G31"/>
    <mergeCell ref="E32:G32"/>
    <mergeCell ref="E33:G33"/>
    <mergeCell ref="E34:G34"/>
    <mergeCell ref="E35:G35"/>
    <mergeCell ref="E42:G42"/>
    <mergeCell ref="E44:G44"/>
    <mergeCell ref="E45:G45"/>
    <mergeCell ref="E46:G46"/>
    <mergeCell ref="A6:B6"/>
    <mergeCell ref="E7:G7"/>
    <mergeCell ref="E8:G8"/>
    <mergeCell ref="E9:G9"/>
    <mergeCell ref="E15:G15"/>
    <mergeCell ref="E16:G16"/>
    <mergeCell ref="E17:G17"/>
    <mergeCell ref="E21:G21"/>
    <mergeCell ref="E22:G22"/>
    <mergeCell ref="E23:G23"/>
    <mergeCell ref="E27:G27"/>
    <mergeCell ref="E28:G28"/>
    <mergeCell ref="E49:G49"/>
    <mergeCell ref="E50:G50"/>
    <mergeCell ref="E51:G51"/>
    <mergeCell ref="A2:G2"/>
    <mergeCell ref="A3:G3"/>
    <mergeCell ref="A4:G4"/>
    <mergeCell ref="E39:G39"/>
    <mergeCell ref="E41:G41"/>
    <mergeCell ref="E43:G43"/>
    <mergeCell ref="E47:G47"/>
    <mergeCell ref="E48:G48"/>
    <mergeCell ref="E29:G29"/>
    <mergeCell ref="E30:G30"/>
    <mergeCell ref="E36:G36"/>
    <mergeCell ref="E37:G37"/>
    <mergeCell ref="E38:G38"/>
  </mergeCells>
  <phoneticPr fontId="11" type="noConversion"/>
  <printOptions horizontalCentered="1" gridLines="1"/>
  <pageMargins left="0.39370078740157483" right="0.39370078740157483" top="0.98425196850393704" bottom="0.39370078740157483" header="0.59055118110236227" footer="0.31496062992125984"/>
  <pageSetup paperSize="9" scale="65" orientation="landscape" r:id="rId1"/>
  <headerFooter>
    <oddHeader>&amp;LGrein 60 - sniðmát 2 - Efnhagsreikningur stoðdeilda fjölgreinafélags
&amp;C&amp;N&amp;RLeyfiskerfi KSÍ - 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57006-A049-492D-993D-584B1ACF304A}">
  <dimension ref="A1:J39"/>
  <sheetViews>
    <sheetView tabSelected="1" workbookViewId="0">
      <selection activeCell="C33" sqref="C33:D33"/>
    </sheetView>
  </sheetViews>
  <sheetFormatPr defaultColWidth="9.140625" defaultRowHeight="15.75" x14ac:dyDescent="0.25"/>
  <cols>
    <col min="1" max="1" width="5" style="1" customWidth="1"/>
    <col min="2" max="2" width="34.7109375" style="1" customWidth="1"/>
    <col min="3" max="6" width="14.7109375" style="1" customWidth="1"/>
    <col min="7" max="7" width="20.7109375" style="1" customWidth="1"/>
    <col min="8" max="8" width="30.7109375" style="1" customWidth="1"/>
    <col min="9" max="9" width="9.140625" style="1"/>
    <col min="10" max="10" width="24.5703125" style="1" customWidth="1"/>
    <col min="11" max="16384" width="9.140625" style="1"/>
  </cols>
  <sheetData>
    <row r="1" spans="1:8" ht="16.5" thickBot="1" x14ac:dyDescent="0.3"/>
    <row r="2" spans="1:8" s="30" customFormat="1" ht="21" x14ac:dyDescent="0.35">
      <c r="A2" s="129" t="s">
        <v>116</v>
      </c>
      <c r="B2" s="130"/>
      <c r="C2" s="130"/>
      <c r="D2" s="130"/>
      <c r="E2" s="130"/>
      <c r="F2" s="130"/>
      <c r="G2" s="130"/>
      <c r="H2" s="133"/>
    </row>
    <row r="3" spans="1:8" s="2" customFormat="1" x14ac:dyDescent="0.25">
      <c r="A3" s="153" t="s">
        <v>66</v>
      </c>
      <c r="B3" s="154"/>
      <c r="C3" s="154"/>
      <c r="D3" s="154"/>
      <c r="E3" s="154"/>
      <c r="F3" s="154"/>
      <c r="G3" s="154"/>
      <c r="H3" s="155"/>
    </row>
    <row r="4" spans="1:8" ht="12" customHeight="1" thickBot="1" x14ac:dyDescent="0.3">
      <c r="A4" s="156"/>
      <c r="B4" s="157"/>
      <c r="C4" s="157"/>
      <c r="D4" s="157"/>
      <c r="E4" s="157"/>
      <c r="F4" s="157"/>
      <c r="G4" s="157"/>
      <c r="H4" s="158"/>
    </row>
    <row r="5" spans="1:8" s="4" customFormat="1" ht="21.75" thickBot="1" x14ac:dyDescent="0.4">
      <c r="A5" s="76" t="s">
        <v>29</v>
      </c>
      <c r="B5" s="77"/>
      <c r="C5" s="165" t="s">
        <v>86</v>
      </c>
      <c r="D5" s="165"/>
      <c r="E5" s="165"/>
      <c r="F5" s="165"/>
      <c r="G5" s="165"/>
      <c r="H5" s="166"/>
    </row>
    <row r="6" spans="1:8" ht="15.75" customHeight="1" x14ac:dyDescent="0.25">
      <c r="A6" s="46"/>
      <c r="B6" s="159" t="s">
        <v>67</v>
      </c>
      <c r="C6" s="159"/>
      <c r="D6" s="159"/>
      <c r="E6" s="159"/>
      <c r="F6" s="159"/>
      <c r="G6" s="159"/>
      <c r="H6" s="160"/>
    </row>
    <row r="7" spans="1:8" ht="15.75" customHeight="1" x14ac:dyDescent="0.25">
      <c r="A7" s="21"/>
      <c r="B7" s="163" t="s">
        <v>68</v>
      </c>
      <c r="C7" s="163"/>
      <c r="D7" s="163"/>
      <c r="E7" s="163"/>
      <c r="F7" s="163"/>
      <c r="G7" s="163"/>
      <c r="H7" s="164"/>
    </row>
    <row r="8" spans="1:8" ht="4.5" customHeight="1" x14ac:dyDescent="0.25">
      <c r="A8" s="21"/>
      <c r="B8" s="63"/>
      <c r="C8" s="63"/>
      <c r="D8" s="63"/>
      <c r="E8" s="63"/>
      <c r="F8" s="63"/>
      <c r="G8" s="63"/>
      <c r="H8" s="65"/>
    </row>
    <row r="9" spans="1:8" ht="15.75" customHeight="1" x14ac:dyDescent="0.25">
      <c r="A9" s="21"/>
      <c r="B9" s="47" t="s">
        <v>69</v>
      </c>
      <c r="C9" s="78">
        <f>'19StærðDeildarDæmi'!F12</f>
        <v>800000000</v>
      </c>
      <c r="D9" s="47" t="s">
        <v>70</v>
      </c>
      <c r="E9" s="47"/>
      <c r="F9" s="47"/>
      <c r="G9" s="47"/>
      <c r="H9" s="10"/>
    </row>
    <row r="10" spans="1:8" ht="3.75" customHeight="1" x14ac:dyDescent="0.25">
      <c r="A10" s="21"/>
      <c r="B10" s="47"/>
      <c r="C10" s="47"/>
      <c r="D10" s="47"/>
      <c r="E10" s="47"/>
      <c r="F10" s="47"/>
      <c r="G10" s="47"/>
      <c r="H10" s="10"/>
    </row>
    <row r="11" spans="1:8" x14ac:dyDescent="0.25">
      <c r="A11" s="21"/>
      <c r="B11" s="63" t="s">
        <v>71</v>
      </c>
      <c r="C11" s="27">
        <v>146.4</v>
      </c>
      <c r="D11" s="63"/>
      <c r="E11" s="63"/>
      <c r="F11" s="13"/>
      <c r="H11" s="10"/>
    </row>
    <row r="12" spans="1:8" s="2" customFormat="1" x14ac:dyDescent="0.25">
      <c r="A12" s="22"/>
      <c r="B12" s="15" t="s">
        <v>72</v>
      </c>
      <c r="C12" s="55">
        <v>152.6</v>
      </c>
      <c r="D12" s="108"/>
      <c r="E12" s="15"/>
      <c r="F12" s="15"/>
      <c r="H12" s="23"/>
    </row>
    <row r="13" spans="1:8" x14ac:dyDescent="0.25">
      <c r="A13" s="49"/>
      <c r="B13" s="50" t="s">
        <v>115</v>
      </c>
      <c r="C13" s="107">
        <f>(C12/C11-1)*100</f>
        <v>4.2349726775956276</v>
      </c>
      <c r="D13" s="50"/>
      <c r="E13" s="50"/>
      <c r="F13" s="51"/>
      <c r="G13" s="52"/>
      <c r="H13" s="53"/>
    </row>
    <row r="14" spans="1:8" ht="4.5" customHeight="1" thickBot="1" x14ac:dyDescent="0.3">
      <c r="A14" s="21"/>
      <c r="H14" s="10"/>
    </row>
    <row r="15" spans="1:8" s="3" customFormat="1" ht="48" customHeight="1" thickBot="1" x14ac:dyDescent="0.3">
      <c r="A15" s="167" t="s">
        <v>113</v>
      </c>
      <c r="B15" s="168"/>
      <c r="C15" s="87" t="s">
        <v>129</v>
      </c>
      <c r="D15" s="87" t="s">
        <v>130</v>
      </c>
      <c r="E15" s="87" t="s">
        <v>74</v>
      </c>
      <c r="F15" s="87" t="s">
        <v>3</v>
      </c>
      <c r="G15" s="87" t="s">
        <v>131</v>
      </c>
      <c r="H15" s="81" t="s">
        <v>132</v>
      </c>
    </row>
    <row r="16" spans="1:8" x14ac:dyDescent="0.25">
      <c r="A16" s="74" t="s">
        <v>5</v>
      </c>
      <c r="B16" s="2"/>
      <c r="F16" s="8"/>
      <c r="G16" s="8"/>
      <c r="H16" s="31"/>
    </row>
    <row r="17" spans="1:10" x14ac:dyDescent="0.25">
      <c r="A17" s="9"/>
      <c r="B17" s="32" t="str">
        <f>'19StærðDeildarDæmi'!B9</f>
        <v>Aðalstjórn félags</v>
      </c>
      <c r="C17" s="32">
        <f>'19StærðDeildarDæmi'!C9</f>
        <v>155000000</v>
      </c>
      <c r="D17" s="32">
        <f>'19StærðDeildarDæmi'!D9</f>
        <v>-154000000</v>
      </c>
      <c r="E17" s="32">
        <f>'19StærðDeildarDæmi'!G9</f>
        <v>154500000</v>
      </c>
      <c r="F17" s="14" t="s">
        <v>75</v>
      </c>
      <c r="G17" s="80" t="s">
        <v>75</v>
      </c>
      <c r="H17" s="82" t="s">
        <v>75</v>
      </c>
    </row>
    <row r="18" spans="1:10" x14ac:dyDescent="0.25">
      <c r="A18" s="9"/>
      <c r="B18" s="32" t="str">
        <f>'19StærðDeildarDæmi'!B10</f>
        <v>Rekstrarstjórn mannvirkja*</v>
      </c>
      <c r="C18" s="32">
        <f>'19StærðDeildarDæmi'!C10</f>
        <v>0</v>
      </c>
      <c r="D18" s="32">
        <f>'19StærðDeildar'!D10</f>
        <v>0</v>
      </c>
      <c r="E18" s="32">
        <f>'19StærðDeildarDæmi'!G10</f>
        <v>0</v>
      </c>
      <c r="F18" s="14" t="s">
        <v>77</v>
      </c>
      <c r="G18" s="14" t="s">
        <v>77</v>
      </c>
      <c r="H18" s="82" t="s">
        <v>77</v>
      </c>
    </row>
    <row r="19" spans="1:10" x14ac:dyDescent="0.25">
      <c r="A19" s="9"/>
      <c r="B19" s="32" t="str">
        <f>'19StærðDeildarDæmi'!B11</f>
        <v>Félagskonur</v>
      </c>
      <c r="C19" s="32">
        <f>'19StærðDeildarDæmi'!C11</f>
        <v>12500000</v>
      </c>
      <c r="D19" s="32">
        <f>'19StærðDeildarDæmi'!D11</f>
        <v>-11000000</v>
      </c>
      <c r="E19" s="32">
        <f>'19StærðDeildarDæmi'!G11</f>
        <v>11750000</v>
      </c>
      <c r="F19" s="14" t="s">
        <v>77</v>
      </c>
      <c r="G19" s="14" t="s">
        <v>77</v>
      </c>
      <c r="H19" s="82" t="s">
        <v>77</v>
      </c>
    </row>
    <row r="20" spans="1:10" x14ac:dyDescent="0.25">
      <c r="A20" s="9"/>
      <c r="B20" s="15" t="str">
        <f>'19StærðDeildarDæmi'!B12</f>
        <v>Samtals stoðdeildir</v>
      </c>
      <c r="C20" s="15">
        <f>'19StærðDeildarDæmi'!C12</f>
        <v>167500000</v>
      </c>
      <c r="D20" s="15">
        <f>'19StærðDeildarDæmi'!D12</f>
        <v>-165000000</v>
      </c>
      <c r="E20" s="15">
        <f>'19StærðDeildarDæmi'!G12</f>
        <v>166250000</v>
      </c>
      <c r="F20" s="14" t="s">
        <v>77</v>
      </c>
      <c r="G20" s="14" t="s">
        <v>77</v>
      </c>
      <c r="H20" s="82" t="s">
        <v>77</v>
      </c>
    </row>
    <row r="21" spans="1:10" x14ac:dyDescent="0.25">
      <c r="A21" s="22" t="s">
        <v>11</v>
      </c>
      <c r="B21" s="24"/>
      <c r="C21" s="15"/>
      <c r="D21" s="15"/>
      <c r="E21" s="15"/>
      <c r="F21" s="14"/>
      <c r="G21" s="16"/>
      <c r="H21" s="28"/>
    </row>
    <row r="22" spans="1:10" x14ac:dyDescent="0.25">
      <c r="A22" s="11"/>
      <c r="B22" s="15" t="str">
        <f>'19StærðDeildarDæmi'!B14</f>
        <v xml:space="preserve">Knattspyrna </v>
      </c>
      <c r="C22" s="15">
        <f>'19StærðDeildarDæmi'!C14</f>
        <v>200000000</v>
      </c>
      <c r="D22" s="15">
        <f>'19StærðDeildarDæmi'!D14</f>
        <v>-198000000</v>
      </c>
      <c r="E22" s="15">
        <f>'19StærðDeildarDæmi'!G14</f>
        <v>199000000</v>
      </c>
      <c r="F22" s="118">
        <f>'19StærðDeildarDæmi'!H14</f>
        <v>0.43506777437691296</v>
      </c>
      <c r="G22" s="84">
        <f>C9*F22</f>
        <v>348054219.50153035</v>
      </c>
      <c r="H22" s="85">
        <f>G22*(C13/100+1)</f>
        <v>362794220.60063887</v>
      </c>
      <c r="J22" s="48"/>
    </row>
    <row r="23" spans="1:10" x14ac:dyDescent="0.25">
      <c r="A23" s="9"/>
      <c r="B23" s="13" t="str">
        <f>'19StærðDeildarDæmi'!B15</f>
        <v>Borðtennideild</v>
      </c>
      <c r="C23" s="13">
        <f>'19StærðDeildarDæmi'!C15</f>
        <v>7000000</v>
      </c>
      <c r="D23" s="13">
        <f>'19StærðDeildarDæmi'!D15</f>
        <v>-6500000</v>
      </c>
      <c r="E23" s="13">
        <f>'19StærðDeildarDæmi'!G15</f>
        <v>6750000</v>
      </c>
      <c r="F23" s="118">
        <f>'19StærðDeildarDæmi'!H15</f>
        <v>1.4757324005247048E-2</v>
      </c>
      <c r="G23" s="84">
        <f>C9*F23</f>
        <v>11805859.204197638</v>
      </c>
      <c r="H23" s="85">
        <f>G23*(C13/100+1)</f>
        <v>12305834.115850816</v>
      </c>
    </row>
    <row r="24" spans="1:10" x14ac:dyDescent="0.25">
      <c r="A24" s="9"/>
      <c r="B24" s="13" t="str">
        <f>'19StærðDeildarDæmi'!B16</f>
        <v>Fimleikadeild</v>
      </c>
      <c r="C24" s="13">
        <f>'19StærðDeildarDæmi'!C16</f>
        <v>48000000</v>
      </c>
      <c r="D24" s="13">
        <f>'19StærðDeildarDæmi'!D16</f>
        <v>-47000000</v>
      </c>
      <c r="E24" s="13">
        <f>'19StærðDeildarDæmi'!G16</f>
        <v>47500000</v>
      </c>
      <c r="F24" s="118">
        <f>'19StærðDeildarDæmi'!H16</f>
        <v>0.10384783559247923</v>
      </c>
      <c r="G24" s="84">
        <f>C9*F24</f>
        <v>83078268.473983392</v>
      </c>
      <c r="H24" s="85">
        <f>G24*(C13/100+1)</f>
        <v>86596610.444876134</v>
      </c>
    </row>
    <row r="25" spans="1:10" x14ac:dyDescent="0.25">
      <c r="A25" s="9"/>
      <c r="B25" s="13" t="str">
        <f>'19StærðDeildarDæmi'!B17</f>
        <v>Handknattleiksdeild</v>
      </c>
      <c r="C25" s="13">
        <f>'19StærðDeildarDæmi'!C17</f>
        <v>95000000</v>
      </c>
      <c r="D25" s="13">
        <f>'19StærðDeildarDæmi'!D17</f>
        <v>-98000000</v>
      </c>
      <c r="E25" s="13">
        <f>'19StærðDeildarDæmi'!G17</f>
        <v>96500000</v>
      </c>
      <c r="F25" s="118">
        <f>'19StærðDeildarDæmi'!H17</f>
        <v>0.21097507651945779</v>
      </c>
      <c r="G25" s="84">
        <f>C9*F25</f>
        <v>168780061.21556625</v>
      </c>
      <c r="H25" s="85">
        <f>G25*(C13/100+1)</f>
        <v>175927850.69327465</v>
      </c>
    </row>
    <row r="26" spans="1:10" x14ac:dyDescent="0.25">
      <c r="A26" s="9"/>
      <c r="B26" s="13" t="str">
        <f>'19StærðDeildarDæmi'!B18</f>
        <v>Körfuknattleiksdeild</v>
      </c>
      <c r="C26" s="13">
        <f>'19StærðDeildarDæmi'!C18</f>
        <v>80000000</v>
      </c>
      <c r="D26" s="13">
        <f>'19StærðDeildarDæmi'!D18</f>
        <v>-78000000</v>
      </c>
      <c r="E26" s="13">
        <f>'19StærðDeildarDæmi'!G18</f>
        <v>79000000</v>
      </c>
      <c r="F26" s="118">
        <f>'19StærðDeildarDæmi'!H18</f>
        <v>0.17271534761696547</v>
      </c>
      <c r="G26" s="84">
        <f>C9*F26</f>
        <v>138172278.09357238</v>
      </c>
      <c r="H26" s="85">
        <f>G26*(C13/100+1)</f>
        <v>144023836.31884661</v>
      </c>
    </row>
    <row r="27" spans="1:10" x14ac:dyDescent="0.25">
      <c r="A27" s="9"/>
      <c r="B27" s="13" t="str">
        <f>'19StærðDeildarDæmi'!B19</f>
        <v>Skíðadeild</v>
      </c>
      <c r="C27" s="13">
        <f>'19StærðDeildarDæmi'!C19</f>
        <v>9000000</v>
      </c>
      <c r="D27" s="13">
        <f>'19StærðDeildarDæmi'!D19</f>
        <v>-8800000</v>
      </c>
      <c r="E27" s="13">
        <f>'19StærðDeildarDæmi'!G19</f>
        <v>8900000</v>
      </c>
      <c r="F27" s="118">
        <f>'19StærðDeildarDæmi'!H19</f>
        <v>1.9457804984696108E-2</v>
      </c>
      <c r="G27" s="84">
        <f>C9*F27</f>
        <v>15566243.987756886</v>
      </c>
      <c r="H27" s="85">
        <f>G27*(C13/100+1)</f>
        <v>16225470.167566262</v>
      </c>
    </row>
    <row r="28" spans="1:10" x14ac:dyDescent="0.25">
      <c r="A28" s="9"/>
      <c r="B28" s="13" t="str">
        <f>'19StærðDeildarDæmi'!B20</f>
        <v>Sunddeild</v>
      </c>
      <c r="C28" s="13">
        <f>'19StærðDeildarDæmi'!C20</f>
        <v>20000000</v>
      </c>
      <c r="D28" s="13">
        <f>'19StærðDeildarDæmi'!D20</f>
        <v>-19500000</v>
      </c>
      <c r="E28" s="13">
        <f>'19StærðDeildarDæmi'!G20</f>
        <v>19750000</v>
      </c>
      <c r="F28" s="118">
        <f>'19StærðDeildarDæmi'!H20</f>
        <v>4.3178836904241368E-2</v>
      </c>
      <c r="G28" s="84">
        <f>C9*F28</f>
        <v>34543069.523393095</v>
      </c>
      <c r="H28" s="85">
        <f>G28*(C13/100+1)</f>
        <v>36005959.079711653</v>
      </c>
    </row>
    <row r="29" spans="1:10" ht="6" customHeight="1" x14ac:dyDescent="0.25">
      <c r="A29" s="40"/>
      <c r="B29" s="34"/>
      <c r="C29" s="34"/>
      <c r="D29" s="34"/>
      <c r="E29" s="34"/>
      <c r="F29" s="14"/>
      <c r="G29" s="16"/>
      <c r="H29" s="83"/>
    </row>
    <row r="30" spans="1:10" s="2" customFormat="1" ht="16.5" thickBot="1" x14ac:dyDescent="0.3">
      <c r="A30" s="19"/>
      <c r="B30" s="58" t="s">
        <v>23</v>
      </c>
      <c r="C30" s="20">
        <f t="shared" ref="C30:H30" si="0">SUM(C22:C28)</f>
        <v>459000000</v>
      </c>
      <c r="D30" s="20">
        <f t="shared" si="0"/>
        <v>-455800000</v>
      </c>
      <c r="E30" s="20">
        <f t="shared" si="0"/>
        <v>457400000</v>
      </c>
      <c r="F30" s="20">
        <f t="shared" si="0"/>
        <v>1</v>
      </c>
      <c r="G30" s="20">
        <f t="shared" si="0"/>
        <v>800000000</v>
      </c>
      <c r="H30" s="86">
        <f t="shared" si="0"/>
        <v>833879781.42076504</v>
      </c>
    </row>
    <row r="31" spans="1:10" ht="6" customHeight="1" x14ac:dyDescent="0.25">
      <c r="E31" s="13"/>
      <c r="F31" s="14"/>
    </row>
    <row r="32" spans="1:10" x14ac:dyDescent="0.25">
      <c r="B32" s="1" t="s">
        <v>81</v>
      </c>
    </row>
    <row r="33" spans="3:7" x14ac:dyDescent="0.25">
      <c r="C33" s="161" t="s">
        <v>138</v>
      </c>
      <c r="D33" s="161"/>
    </row>
    <row r="37" spans="3:7" x14ac:dyDescent="0.25">
      <c r="C37" s="171"/>
      <c r="D37" s="171"/>
      <c r="F37" s="171"/>
      <c r="G37" s="171"/>
    </row>
    <row r="38" spans="3:7" x14ac:dyDescent="0.25">
      <c r="C38" s="162" t="s">
        <v>83</v>
      </c>
      <c r="D38" s="162"/>
      <c r="F38" s="161" t="s">
        <v>83</v>
      </c>
      <c r="G38" s="161"/>
    </row>
    <row r="39" spans="3:7" x14ac:dyDescent="0.25">
      <c r="C39" s="116" t="s">
        <v>84</v>
      </c>
      <c r="F39" s="116" t="s">
        <v>85</v>
      </c>
    </row>
  </sheetData>
  <mergeCells count="12">
    <mergeCell ref="A15:B15"/>
    <mergeCell ref="C33:D33"/>
    <mergeCell ref="F37:G37"/>
    <mergeCell ref="C38:D38"/>
    <mergeCell ref="F38:G38"/>
    <mergeCell ref="C37:D37"/>
    <mergeCell ref="B7:H7"/>
    <mergeCell ref="A2:H2"/>
    <mergeCell ref="A3:H3"/>
    <mergeCell ref="A4:H4"/>
    <mergeCell ref="C5:H5"/>
    <mergeCell ref="B6:H6"/>
  </mergeCells>
  <printOptions horizontalCentered="1"/>
  <pageMargins left="0.39370078740157483" right="0.39370078740157483" top="0.98425196850393704" bottom="0.39370078740157483" header="0.59055118110236227" footer="0.31496062992125984"/>
  <pageSetup paperSize="9" scale="75" orientation="landscape" verticalDpi="0" r:id="rId1"/>
  <headerFooter>
    <oddHeader>&amp;LGrein 60 - Sniðmát 3 - Mat á skiptingu eigin fjár fjölgreinafélags&amp;RLeyfiskerfi KSÍ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19StærðDeildar</vt:lpstr>
      <vt:lpstr>19Efnhagsreikn</vt:lpstr>
      <vt:lpstr>20MatHlutDeilda</vt:lpstr>
      <vt:lpstr>19StærðDeildarDæmi</vt:lpstr>
      <vt:lpstr>19EfnhagsreiknDæmi</vt:lpstr>
      <vt:lpstr>20MatHlutDeildaDæmi</vt:lpstr>
      <vt:lpstr>'19EfnhagsreiknDæmi'!Print_Area</vt:lpstr>
      <vt:lpstr>'19StærðDeildar'!Print_Area</vt:lpstr>
      <vt:lpstr>'19StærðDeildarDæmi'!Print_Area</vt:lpstr>
      <vt:lpstr>'20MatHlutDeilda'!Print_Area</vt:lpstr>
      <vt:lpstr>'20MatHlutDeildaDæmi'!Print_Area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Lúðvík S. Georgsson</dc:creator>
  <cp:keywords/>
  <dc:description/>
  <cp:lastModifiedBy>KSÍ - Haukur Hinriksson</cp:lastModifiedBy>
  <cp:revision/>
  <dcterms:created xsi:type="dcterms:W3CDTF">2020-03-20T14:44:22Z</dcterms:created>
  <dcterms:modified xsi:type="dcterms:W3CDTF">2024-02-07T10:15:29Z</dcterms:modified>
  <cp:category/>
  <cp:contentStatus/>
</cp:coreProperties>
</file>