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myresources.deloitte.com/personal/birna_maria_sigurdardottir_deloitte_is/Documents/Documents/2023/KSÍ/Leyfiskerfi - uppfæra tækjakassagögn/"/>
    </mc:Choice>
  </mc:AlternateContent>
  <xr:revisionPtr revIDLastSave="16" documentId="11_650C61B95D585B4B28F55B02FF86818AB90F66E3" xr6:coauthVersionLast="47" xr6:coauthVersionMax="47" xr10:uidLastSave="{60751FB4-ED25-4ABD-A25B-DF8804F7A702}"/>
  <bookViews>
    <workbookView xWindow="28680" yWindow="-120" windowWidth="29040" windowHeight="15840" xr2:uid="{00000000-000D-0000-FFFF-FFFF00000000}"/>
  </bookViews>
  <sheets>
    <sheet name="Útreikningur" sheetId="2" r:id="rId1"/>
  </sheets>
  <definedNames>
    <definedName name="AS2DocOpenMode" hidden="1">"AS2DocumentEdit"</definedName>
    <definedName name="_xlnm.Print_Area" localSheetId="0">Útreikningur!$A$1:$R$56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E45" i="2"/>
  <c r="F45" i="2" s="1"/>
  <c r="D45" i="2"/>
  <c r="G21" i="2"/>
  <c r="G14" i="2"/>
  <c r="F56" i="2"/>
  <c r="E56" i="2"/>
  <c r="D56" i="2"/>
  <c r="D17" i="2"/>
  <c r="C17" i="2"/>
  <c r="G16" i="2"/>
  <c r="C16" i="2"/>
  <c r="G12" i="2"/>
  <c r="C12" i="2"/>
  <c r="C11" i="2"/>
  <c r="C10" i="2"/>
  <c r="D7" i="2"/>
  <c r="D6" i="2"/>
  <c r="C6" i="2"/>
  <c r="C7" i="2" s="1"/>
  <c r="D5" i="2"/>
  <c r="D23" i="2" s="1"/>
</calcChain>
</file>

<file path=xl/sharedStrings.xml><?xml version="1.0" encoding="utf-8"?>
<sst xmlns="http://schemas.openxmlformats.org/spreadsheetml/2006/main" count="31" uniqueCount="28">
  <si>
    <t>Fjárhagslegar forsendur</t>
  </si>
  <si>
    <t>Knattspyrnulegar rekstrartekjur síðustu þriggja ára</t>
  </si>
  <si>
    <t>Knattspyrnulegar rekstrartekjur ársins</t>
  </si>
  <si>
    <t>Eigið fé í árslok</t>
  </si>
  <si>
    <t xml:space="preserve">Skuldir og skuldbindingar í árslok </t>
  </si>
  <si>
    <t>Eignir í árslok</t>
  </si>
  <si>
    <t>Eigið fé / Rekstrartekjum</t>
  </si>
  <si>
    <t>Skuldir og skuldbindingar / meðaltal knattspyrnulegra rekstartekna þriggja ára</t>
  </si>
  <si>
    <t>Ef hlutfallið hér til hliðar er 50% eða undir, þá stenst félagið skilyrði.</t>
  </si>
  <si>
    <t>Gert þann xx.febrúar 201x</t>
  </si>
  <si>
    <t>Guðmundur Guðmundsson</t>
  </si>
  <si>
    <t>Formaður Knattspyrnudeildar</t>
  </si>
  <si>
    <t>Sigurður Sigurðsson</t>
  </si>
  <si>
    <t>Löggiltur endurskoðandi</t>
  </si>
  <si>
    <t>Útreikningur á knattspyrnulegum rekstrartekjum</t>
  </si>
  <si>
    <t>Miðasala leikja</t>
  </si>
  <si>
    <t>Sjónvarpsréttur vegna leikja</t>
  </si>
  <si>
    <t>Styrkir og auglýsingar</t>
  </si>
  <si>
    <t>Sala veitinga og varnings</t>
  </si>
  <si>
    <t>Verðlaunafé</t>
  </si>
  <si>
    <t>Aðrar óskilgreindar rekstrartekjur af knatt.grunni</t>
  </si>
  <si>
    <t>Sala leikmanna</t>
  </si>
  <si>
    <t>Hagnaður af sölu varanlegra rekstrarfjármuna</t>
  </si>
  <si>
    <t>Fjármunatekjur</t>
  </si>
  <si>
    <t>Knattspyrnulegar rekstrartekjur samtals</t>
  </si>
  <si>
    <t>Grein 69 – Jákvæð eiginfjárstaða</t>
  </si>
  <si>
    <t>Grein 76 – Hámarksskuldabyrði aðildarfélaga</t>
  </si>
  <si>
    <t>ATH að gráir reitir eru innsláttarreitir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</si>
</sst>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r_._-;\-* #,##0\ _k_r_._-;_-* &quot;-&quot;\ _k_r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2" fillId="0" borderId="0" xfId="2" applyProtection="1">
      <protection locked="0"/>
    </xf>
    <xf numFmtId="164" fontId="2" fillId="3" borderId="0" xfId="2" applyNumberFormat="1" applyFill="1" applyProtection="1">
      <protection locked="0"/>
    </xf>
    <xf numFmtId="164" fontId="2" fillId="2" borderId="0" xfId="2" applyNumberFormat="1" applyFill="1" applyProtection="1">
      <protection locked="0"/>
    </xf>
    <xf numFmtId="0" fontId="3" fillId="0" borderId="0" xfId="2" applyFont="1"/>
    <xf numFmtId="0" fontId="2" fillId="0" borderId="0" xfId="2"/>
    <xf numFmtId="164" fontId="2" fillId="0" borderId="0" xfId="2" applyNumberFormat="1"/>
    <xf numFmtId="0" fontId="4" fillId="0" borderId="0" xfId="0" applyFont="1"/>
    <xf numFmtId="0" fontId="2" fillId="0" borderId="0" xfId="2" applyAlignment="1">
      <alignment wrapText="1"/>
    </xf>
    <xf numFmtId="0" fontId="2" fillId="0" borderId="1" xfId="2" applyBorder="1"/>
    <xf numFmtId="0" fontId="2" fillId="0" borderId="1" xfId="2" applyBorder="1" applyAlignment="1">
      <alignment horizontal="center"/>
    </xf>
    <xf numFmtId="0" fontId="2" fillId="0" borderId="2" xfId="2" applyBorder="1"/>
    <xf numFmtId="164" fontId="2" fillId="0" borderId="2" xfId="2" applyNumberFormat="1" applyBorder="1"/>
    <xf numFmtId="164" fontId="5" fillId="0" borderId="0" xfId="2" applyNumberFormat="1" applyFont="1"/>
    <xf numFmtId="164" fontId="6" fillId="0" borderId="0" xfId="2" applyNumberFormat="1" applyFont="1"/>
    <xf numFmtId="0" fontId="2" fillId="3" borderId="0" xfId="2" applyFill="1" applyProtection="1">
      <protection locked="0"/>
    </xf>
    <xf numFmtId="164" fontId="2" fillId="0" borderId="0" xfId="2" applyNumberFormat="1" applyAlignment="1">
      <alignment horizontal="center"/>
    </xf>
    <xf numFmtId="9" fontId="2" fillId="0" borderId="0" xfId="1" applyFont="1" applyAlignment="1" applyProtection="1">
      <alignment horizontal="center"/>
    </xf>
    <xf numFmtId="9" fontId="2" fillId="0" borderId="0" xfId="1" applyFont="1" applyAlignment="1" applyProtection="1">
      <alignment horizontal="center"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7" fillId="3" borderId="0" xfId="2" applyFont="1" applyFill="1" applyProtection="1">
      <protection locked="0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4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showGridLines="0" tabSelected="1" zoomScaleNormal="100" workbookViewId="0">
      <selection activeCell="E10" sqref="E10"/>
    </sheetView>
  </sheetViews>
  <sheetFormatPr defaultColWidth="8.85546875" defaultRowHeight="12.75" x14ac:dyDescent="0.2"/>
  <cols>
    <col min="1" max="1" width="31.5703125" style="5" customWidth="1"/>
    <col min="2" max="2" width="2.28515625" style="5" customWidth="1"/>
    <col min="3" max="3" width="8.85546875" style="5"/>
    <col min="4" max="4" width="15.140625" style="5" customWidth="1"/>
    <col min="5" max="5" width="12.28515625" style="5" customWidth="1"/>
    <col min="6" max="6" width="11.7109375" style="5" customWidth="1"/>
    <col min="7" max="16384" width="8.85546875" style="5"/>
  </cols>
  <sheetData>
    <row r="1" spans="1:13" x14ac:dyDescent="0.2">
      <c r="A1" s="4" t="s">
        <v>0</v>
      </c>
      <c r="D1" s="22" t="s">
        <v>27</v>
      </c>
      <c r="E1" s="22"/>
    </row>
    <row r="3" spans="1:13" x14ac:dyDescent="0.2">
      <c r="A3" s="4" t="s">
        <v>1</v>
      </c>
    </row>
    <row r="5" spans="1:13" x14ac:dyDescent="0.2">
      <c r="A5" s="5" t="s">
        <v>2</v>
      </c>
      <c r="C5" s="15">
        <v>2022</v>
      </c>
      <c r="D5" s="6">
        <f>+D56</f>
        <v>60000</v>
      </c>
    </row>
    <row r="6" spans="1:13" x14ac:dyDescent="0.2">
      <c r="A6" s="5" t="s">
        <v>2</v>
      </c>
      <c r="C6" s="5">
        <f>+C5-1</f>
        <v>2021</v>
      </c>
      <c r="D6" s="6">
        <f>+E56</f>
        <v>57000</v>
      </c>
    </row>
    <row r="7" spans="1:13" x14ac:dyDescent="0.2">
      <c r="A7" s="5" t="s">
        <v>2</v>
      </c>
      <c r="C7" s="5">
        <f>+C6-1</f>
        <v>2020</v>
      </c>
      <c r="D7" s="6">
        <f>+F56</f>
        <v>55000</v>
      </c>
    </row>
    <row r="8" spans="1:13" x14ac:dyDescent="0.2">
      <c r="D8" s="6"/>
    </row>
    <row r="9" spans="1:13" x14ac:dyDescent="0.2">
      <c r="D9" s="6"/>
    </row>
    <row r="10" spans="1:13" x14ac:dyDescent="0.2">
      <c r="A10" s="5" t="s">
        <v>3</v>
      </c>
      <c r="C10" s="5">
        <f>+$C$5</f>
        <v>2022</v>
      </c>
      <c r="D10" s="2">
        <v>2000</v>
      </c>
    </row>
    <row r="11" spans="1:13" x14ac:dyDescent="0.2">
      <c r="A11" s="5" t="s">
        <v>4</v>
      </c>
      <c r="C11" s="5">
        <f>+$C$5</f>
        <v>2022</v>
      </c>
      <c r="D11" s="2">
        <v>28000</v>
      </c>
    </row>
    <row r="12" spans="1:13" x14ac:dyDescent="0.2">
      <c r="A12" s="5" t="s">
        <v>5</v>
      </c>
      <c r="C12" s="5">
        <f>+$C$5</f>
        <v>2022</v>
      </c>
      <c r="D12" s="2">
        <v>30000</v>
      </c>
      <c r="G12" s="13" t="str">
        <f>IF(D12-D11-D10=0,"","Skoða betur fjárhæðir hér til hliðar")</f>
        <v/>
      </c>
    </row>
    <row r="14" spans="1:13" ht="15" x14ac:dyDescent="0.25">
      <c r="A14" s="7" t="s">
        <v>25</v>
      </c>
      <c r="G14" s="21" t="str">
        <f>IF(D10&gt;=0,"Félagið stenst skilyrði 69. gr.",IF(D17&lt;=10%,"Félagið stenst ekki skilyrði 69. gr., tími til aðlögunar er liðinn","Félagið stenst ekki skilyrði 69. gr., tími til aðlögunar er liðinn"))</f>
        <v>Félagið stenst skilyrði 69. gr.</v>
      </c>
      <c r="H14" s="21"/>
      <c r="I14" s="21"/>
      <c r="J14" s="21"/>
      <c r="K14" s="21"/>
      <c r="L14" s="21"/>
      <c r="M14" s="21"/>
    </row>
    <row r="16" spans="1:13" x14ac:dyDescent="0.2">
      <c r="A16" s="8" t="s">
        <v>3</v>
      </c>
      <c r="C16" s="5">
        <f>+C5</f>
        <v>2022</v>
      </c>
      <c r="D16" s="16">
        <f>+D10</f>
        <v>2000</v>
      </c>
      <c r="G16" s="14" t="str">
        <f>IF($D$16&lt;0,"Félagið stenst ekki ákvæði 54. gr. um jákvæða eiginfjárstöðu","")</f>
        <v/>
      </c>
    </row>
    <row r="17" spans="1:13" x14ac:dyDescent="0.2">
      <c r="A17" s="5" t="s">
        <v>6</v>
      </c>
      <c r="C17" s="5">
        <f>+C5</f>
        <v>2022</v>
      </c>
      <c r="D17" s="17" t="str">
        <f>IF(D10&gt;=0,"",-D10/D5)</f>
        <v/>
      </c>
      <c r="G17" s="14"/>
    </row>
    <row r="21" spans="1:13" ht="15" x14ac:dyDescent="0.25">
      <c r="A21" s="7" t="s">
        <v>26</v>
      </c>
      <c r="G21" s="21" t="str">
        <f>IF(D23&gt;60%,"Félagið stenst ekki skilyrði 76. gr., tími til aðlögunar er liðinn",IF(D23&lt;50%,"Félagið stenst skilyrði 76. gr.","Félagið stenst ekki skilyrði 76. gr., tími til aðlögunar er liðinn"))</f>
        <v>Félagið stenst skilyrði 76. gr.</v>
      </c>
      <c r="H21" s="21"/>
      <c r="I21" s="21"/>
      <c r="J21" s="21"/>
      <c r="K21" s="21"/>
      <c r="L21" s="21"/>
      <c r="M21" s="21"/>
    </row>
    <row r="22" spans="1:13" x14ac:dyDescent="0.2">
      <c r="G22" s="19"/>
    </row>
    <row r="23" spans="1:13" ht="38.25" x14ac:dyDescent="0.2">
      <c r="A23" s="8" t="s">
        <v>7</v>
      </c>
      <c r="D23" s="18">
        <f>D11/AVERAGE(D5:D7)</f>
        <v>0.48837209302325579</v>
      </c>
      <c r="G23" s="20" t="s">
        <v>8</v>
      </c>
      <c r="H23" s="20"/>
      <c r="I23" s="20"/>
      <c r="J23" s="20"/>
      <c r="K23" s="20"/>
      <c r="L23" s="20"/>
      <c r="M23" s="20"/>
    </row>
    <row r="28" spans="1:13" x14ac:dyDescent="0.2">
      <c r="A28" s="1" t="s">
        <v>9</v>
      </c>
    </row>
    <row r="32" spans="1:13" x14ac:dyDescent="0.2">
      <c r="A32" s="9"/>
    </row>
    <row r="33" spans="1:6" x14ac:dyDescent="0.2">
      <c r="A33" s="1" t="s">
        <v>10</v>
      </c>
    </row>
    <row r="34" spans="1:6" x14ac:dyDescent="0.2">
      <c r="A34" s="1" t="s">
        <v>11</v>
      </c>
    </row>
    <row r="37" spans="1:6" x14ac:dyDescent="0.2">
      <c r="A37" s="9"/>
    </row>
    <row r="38" spans="1:6" x14ac:dyDescent="0.2">
      <c r="A38" s="1" t="s">
        <v>12</v>
      </c>
    </row>
    <row r="39" spans="1:6" x14ac:dyDescent="0.2">
      <c r="A39" s="1" t="s">
        <v>13</v>
      </c>
    </row>
    <row r="44" spans="1:6" x14ac:dyDescent="0.2">
      <c r="A44" s="5" t="s">
        <v>14</v>
      </c>
    </row>
    <row r="45" spans="1:6" x14ac:dyDescent="0.2">
      <c r="D45" s="10">
        <f>+$C$5</f>
        <v>2022</v>
      </c>
      <c r="E45" s="10">
        <f>+D45-1</f>
        <v>2021</v>
      </c>
      <c r="F45" s="10">
        <f>+E45-1</f>
        <v>2020</v>
      </c>
    </row>
    <row r="47" spans="1:6" x14ac:dyDescent="0.2">
      <c r="A47" s="5" t="s">
        <v>15</v>
      </c>
      <c r="D47" s="3">
        <v>60000</v>
      </c>
      <c r="E47" s="3">
        <v>57000</v>
      </c>
      <c r="F47" s="3">
        <v>55000</v>
      </c>
    </row>
    <row r="48" spans="1:6" x14ac:dyDescent="0.2">
      <c r="A48" s="5" t="s">
        <v>16</v>
      </c>
      <c r="D48" s="3"/>
      <c r="E48" s="3"/>
      <c r="F48" s="3"/>
    </row>
    <row r="49" spans="1:6" x14ac:dyDescent="0.2">
      <c r="A49" s="5" t="s">
        <v>17</v>
      </c>
      <c r="D49" s="3"/>
      <c r="E49" s="3"/>
      <c r="F49" s="3"/>
    </row>
    <row r="50" spans="1:6" x14ac:dyDescent="0.2">
      <c r="A50" s="5" t="s">
        <v>18</v>
      </c>
      <c r="D50" s="3"/>
      <c r="E50" s="3"/>
      <c r="F50" s="3"/>
    </row>
    <row r="51" spans="1:6" x14ac:dyDescent="0.2">
      <c r="A51" s="5" t="s">
        <v>19</v>
      </c>
      <c r="D51" s="3"/>
      <c r="E51" s="3"/>
      <c r="F51" s="3"/>
    </row>
    <row r="52" spans="1:6" x14ac:dyDescent="0.2">
      <c r="A52" s="5" t="s">
        <v>20</v>
      </c>
      <c r="D52" s="3"/>
      <c r="E52" s="3"/>
      <c r="F52" s="3"/>
    </row>
    <row r="53" spans="1:6" x14ac:dyDescent="0.2">
      <c r="A53" s="5" t="s">
        <v>21</v>
      </c>
      <c r="D53" s="3"/>
      <c r="E53" s="3"/>
      <c r="F53" s="3"/>
    </row>
    <row r="54" spans="1:6" x14ac:dyDescent="0.2">
      <c r="A54" s="5" t="s">
        <v>22</v>
      </c>
      <c r="D54" s="3"/>
      <c r="E54" s="3"/>
      <c r="F54" s="3"/>
    </row>
    <row r="55" spans="1:6" x14ac:dyDescent="0.2">
      <c r="A55" s="5" t="s">
        <v>23</v>
      </c>
      <c r="D55" s="3"/>
      <c r="E55" s="3"/>
      <c r="F55" s="3"/>
    </row>
    <row r="56" spans="1:6" ht="13.5" thickBot="1" x14ac:dyDescent="0.25">
      <c r="A56" s="11" t="s">
        <v>24</v>
      </c>
      <c r="B56" s="11"/>
      <c r="C56" s="11"/>
      <c r="D56" s="12">
        <f>SUM(D47:D55)</f>
        <v>60000</v>
      </c>
      <c r="E56" s="12">
        <f t="shared" ref="E56:F56" si="0">SUM(E47:E55)</f>
        <v>57000</v>
      </c>
      <c r="F56" s="12">
        <f t="shared" si="0"/>
        <v>55000</v>
      </c>
    </row>
  </sheetData>
  <mergeCells count="3">
    <mergeCell ref="G23:M23"/>
    <mergeCell ref="G21:M21"/>
    <mergeCell ref="G14:M14"/>
  </mergeCells>
  <conditionalFormatting sqref="G14:M14">
    <cfRule type="containsText" dxfId="3" priority="3" operator="containsText" text="Félagið stenst ekki skilyrði 56. gr.">
      <formula>NOT(ISERROR(SEARCH("Félagið stenst ekki skilyrði 56. gr.",G14)))</formula>
    </cfRule>
    <cfRule type="containsText" dxfId="2" priority="4" operator="containsText" text="Félagið stenst skilyrði 56. gr.">
      <formula>NOT(ISERROR(SEARCH("Félagið stenst skilyrði 56. gr.",G14)))</formula>
    </cfRule>
  </conditionalFormatting>
  <conditionalFormatting sqref="G21:M21">
    <cfRule type="containsText" dxfId="1" priority="1" operator="containsText" text="Félagið stenst ekki skilyrði 57. gr.">
      <formula>NOT(ISERROR(SEARCH("Félagið stenst ekki skilyrði 57. gr.",G21)))</formula>
    </cfRule>
    <cfRule type="containsText" dxfId="0" priority="2" operator="containsText" text="Félagið stenst skilyrði 57. gr.">
      <formula>NOT(ISERROR(SEARCH("Félagið stenst skilyrði 57. gr.",G21)))</formula>
    </cfRule>
  </conditionalFormatting>
  <pageMargins left="0.75" right="0.75" top="1" bottom="1" header="0.5" footer="0.5"/>
  <pageSetup paperSize="9" scale="63" orientation="landscape" r:id="rId1"/>
  <headerFooter alignWithMargins="0">
    <oddHeader>&amp;LTCP 21.2 - Útreikningur vegna krafna um eiginfjárstöðu og skyldabyrði</oddHeader>
    <oddFooter>&amp;LÚtgáfa 5 - 05/01/23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Útreikningur</vt:lpstr>
      <vt:lpstr>Útreikningur!Print_Area</vt:lpstr>
    </vt:vector>
  </TitlesOfParts>
  <Manager/>
  <Company>Deloitte Touche Tohmatsu Services,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Victorsson, Bjorn Ingi (IS - Reykjavik)</dc:creator>
  <cp:keywords/>
  <dc:description/>
  <cp:lastModifiedBy>Sigurdardottir, Birna Maria</cp:lastModifiedBy>
  <cp:revision/>
  <dcterms:created xsi:type="dcterms:W3CDTF">2014-01-05T11:31:42Z</dcterms:created>
  <dcterms:modified xsi:type="dcterms:W3CDTF">2023-01-05T13:55:13Z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2023-01-05T13:51:29Z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6e315705-41fa-473c-b312-1d3cfc84269c</vt:lpwstr>
  </property>
  <property fmtid="{D5CDD505-2E9C-101B-9397-08002B2CF9AE}" pid="8" name="MSIP_Label_ea60d57e-af5b-4752-ac57-3e4f28ca11dc_ContentBits">
    <vt:lpwstr>0</vt:lpwstr>
  </property>
</Properties>
</file>